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25" activeTab="0"/>
  </bookViews>
  <sheets>
    <sheet name="Pořadí" sheetId="1" r:id="rId1"/>
    <sheet name="Tabulka_2.k." sheetId="2" r:id="rId2"/>
    <sheet name="reb-stra" sheetId="3" r:id="rId3"/>
    <sheet name="jup-krum" sheetId="4" r:id="rId4"/>
    <sheet name="gogo-dobř" sheetId="5" r:id="rId5"/>
    <sheet name="jup-gogo" sheetId="6" r:id="rId6"/>
    <sheet name="reb-krum" sheetId="7" r:id="rId7"/>
    <sheet name="dobř-stra" sheetId="8" r:id="rId8"/>
    <sheet name="jup-stra" sheetId="9" r:id="rId9"/>
    <sheet name="reb-dobř" sheetId="10" r:id="rId10"/>
    <sheet name="gogo-krum" sheetId="11" r:id="rId11"/>
    <sheet name="jup-reb" sheetId="12" r:id="rId12"/>
    <sheet name="stra-gogo" sheetId="13" r:id="rId13"/>
    <sheet name="dobř-krum" sheetId="14" r:id="rId14"/>
    <sheet name="jup-dobř" sheetId="15" r:id="rId15"/>
    <sheet name="krum-stra" sheetId="16" r:id="rId16"/>
    <sheet name="reb-gogo" sheetId="17" r:id="rId17"/>
  </sheets>
  <definedNames>
    <definedName name="_xlnm.Print_Area" localSheetId="13">'dobř-krum'!$A$2:$S$26</definedName>
    <definedName name="_xlnm.Print_Area" localSheetId="7">'dobř-stra'!$A$2:$S$26</definedName>
    <definedName name="_xlnm.Print_Area" localSheetId="4">'gogo-dobř'!$A$2:$S$26</definedName>
    <definedName name="_xlnm.Print_Area" localSheetId="10">'gogo-krum'!$A$2:$S$26</definedName>
    <definedName name="_xlnm.Print_Area" localSheetId="14">'jup-dobř'!$A$2:$S$26</definedName>
    <definedName name="_xlnm.Print_Area" localSheetId="5">'jup-gogo'!$A$2:$S$26</definedName>
    <definedName name="_xlnm.Print_Area" localSheetId="3">'jup-krum'!$A$2:$S$26</definedName>
    <definedName name="_xlnm.Print_Area" localSheetId="11">'jup-reb'!$A$2:$S$26</definedName>
    <definedName name="_xlnm.Print_Area" localSheetId="8">'jup-stra'!$A$2:$S$26</definedName>
    <definedName name="_xlnm.Print_Area" localSheetId="15">'krum-stra'!$A$2:$S$26</definedName>
    <definedName name="_xlnm.Print_Area" localSheetId="9">'reb-dobř'!$A$2:$S$26</definedName>
    <definedName name="_xlnm.Print_Area" localSheetId="16">'reb-gogo'!$A$2:$S$26</definedName>
    <definedName name="_xlnm.Print_Area" localSheetId="6">'reb-krum'!$A$2:$S$26</definedName>
    <definedName name="_xlnm.Print_Area" localSheetId="2">'reb-stra'!$A$2:$S$26</definedName>
    <definedName name="_xlnm.Print_Area" localSheetId="12">'stra-gogo'!$A$2:$S$26</definedName>
    <definedName name="_xlnm.Print_Area" localSheetId="1">'Tabulka_2.k.'!$B$2:$AI$40</definedName>
  </definedNames>
  <calcPr fullCalcOnLoad="1"/>
</workbook>
</file>

<file path=xl/sharedStrings.xml><?xml version="1.0" encoding="utf-8"?>
<sst xmlns="http://schemas.openxmlformats.org/spreadsheetml/2006/main" count="946" uniqueCount="165">
  <si>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</si>
  <si>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</si>
  <si>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</si>
  <si>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</si>
  <si>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</si>
  <si>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</si>
  <si>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</si>
  <si>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</si>
  <si>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</si>
  <si>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 xml:space="preserve">       Součet míčů</t>
  </si>
  <si>
    <t xml:space="preserve">        Sety</t>
  </si>
  <si>
    <t xml:space="preserve">  Body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</si>
  <si>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</si>
  <si>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</si>
  <si>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</si>
  <si>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</si>
  <si>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</si>
  <si>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</si>
  <si>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</si>
  <si>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</si>
  <si>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</si>
  <si>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pořadí</t>
  </si>
  <si>
    <t>1. smíšená čtyřhra</t>
  </si>
  <si>
    <t>2. smíšená čtyřhra</t>
  </si>
  <si>
    <t>čtyřhra mužů</t>
  </si>
  <si>
    <t>čtyřhra žen</t>
  </si>
  <si>
    <t>Soutěž:</t>
  </si>
  <si>
    <t>Místo konání:</t>
  </si>
  <si>
    <t>Konečné</t>
  </si>
  <si>
    <t>Sety</t>
  </si>
  <si>
    <t>Zápasy</t>
  </si>
  <si>
    <t>:</t>
  </si>
  <si>
    <t>Strakonice</t>
  </si>
  <si>
    <t>Míče</t>
  </si>
  <si>
    <t>Body</t>
  </si>
  <si>
    <t>21</t>
  </si>
  <si>
    <t>GOGO</t>
  </si>
  <si>
    <t>Krumloš</t>
  </si>
  <si>
    <t>Karel - Blanka</t>
  </si>
  <si>
    <t>Název turnaje:</t>
  </si>
  <si>
    <t>Hlavní rozhodčí:</t>
  </si>
  <si>
    <t>průběžné pořadí</t>
  </si>
  <si>
    <t>součet</t>
  </si>
  <si>
    <t>Tým</t>
  </si>
  <si>
    <t>Hráči</t>
  </si>
  <si>
    <t>kol</t>
  </si>
  <si>
    <t>1.</t>
  </si>
  <si>
    <t>Bláhová Barbora</t>
  </si>
  <si>
    <t>Mirvald Václav</t>
  </si>
  <si>
    <t>Kovařík Petr</t>
  </si>
  <si>
    <t>2.</t>
  </si>
  <si>
    <t>Drábková Eva</t>
  </si>
  <si>
    <t>Urbancová Blanka</t>
  </si>
  <si>
    <t>Krásný Petr</t>
  </si>
  <si>
    <t>Černý Ivo</t>
  </si>
  <si>
    <t>Frühauf Karel</t>
  </si>
  <si>
    <t>3.</t>
  </si>
  <si>
    <t>Sochorová Radka</t>
  </si>
  <si>
    <t>Přibylová Lenka</t>
  </si>
  <si>
    <t>Laňka Libor</t>
  </si>
  <si>
    <t>Horák Vláďa</t>
  </si>
  <si>
    <t>4.</t>
  </si>
  <si>
    <t>5.</t>
  </si>
  <si>
    <t>6.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</si>
  <si>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</si>
  <si>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</si>
  <si>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</si>
  <si>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</si>
  <si>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</si>
  <si>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--</t>
  </si>
  <si>
    <t>Družstvo, které sehrálo více kol je v konečném pořadí před absentujícím družstvem se stejným počtem bodů.</t>
  </si>
  <si>
    <t>Družstvům, které se některého ze sehraných kol nezúčastní, se počítá umístění na posledním místě v dotčeném kole.</t>
  </si>
  <si>
    <t>Za poslední místo je počítáno umístění za nejhorším družstvem, které se dotčeného kola zúčastnilo.</t>
  </si>
  <si>
    <t>Pokud chybí více družstev, je jim všem započítáno stejné pořadí = poslední místo.</t>
  </si>
  <si>
    <t>Plzeň</t>
  </si>
  <si>
    <t>Kudláček Josef</t>
  </si>
  <si>
    <t>Parkos David</t>
  </si>
  <si>
    <t>Vodička Karel</t>
  </si>
  <si>
    <t>Knopp Tomáš</t>
  </si>
  <si>
    <t>Jupíci</t>
  </si>
  <si>
    <t>Královák</t>
  </si>
  <si>
    <t>Rebelové</t>
  </si>
  <si>
    <t>Dobřichovice</t>
  </si>
  <si>
    <t>Ivo Černý</t>
  </si>
  <si>
    <t>2. kolo - 14.4.2018</t>
  </si>
  <si>
    <t>14. dubna 2018</t>
  </si>
  <si>
    <t>VETERAN GP – DRUŽSTVA 2 + 2  - 2018 - 2. kolo – Plzeň</t>
  </si>
  <si>
    <t>Tomáš Knopp</t>
  </si>
  <si>
    <t>1.kolo</t>
  </si>
  <si>
    <t>V turnaji:</t>
  </si>
  <si>
    <t>Vašek - Monika</t>
  </si>
  <si>
    <t>Petr V. - Magda</t>
  </si>
  <si>
    <t>Olina - Magda</t>
  </si>
  <si>
    <t>Vašek - Petr V.</t>
  </si>
  <si>
    <t>Vláďa - Eva</t>
  </si>
  <si>
    <t>Vláďa - Karel</t>
  </si>
  <si>
    <t>Pavel - Bára</t>
  </si>
  <si>
    <t>Tom - Dita</t>
  </si>
  <si>
    <t>Bára - Dita</t>
  </si>
  <si>
    <t>Pavel - Erik</t>
  </si>
  <si>
    <t>David - Marcela</t>
  </si>
  <si>
    <t>Honza - Markéta</t>
  </si>
  <si>
    <t xml:space="preserve">Marcela - Markéta </t>
  </si>
  <si>
    <t>David - Honza</t>
  </si>
  <si>
    <t>Libor - Lenka</t>
  </si>
  <si>
    <t>Márty - Monča</t>
  </si>
  <si>
    <t>Monča - Lenka</t>
  </si>
  <si>
    <t>Márty - Libor</t>
  </si>
  <si>
    <t>Jirka - Ivana</t>
  </si>
  <si>
    <t>Mirek - Ivana</t>
  </si>
  <si>
    <t>scr.</t>
  </si>
  <si>
    <t>Jirka - Mirek</t>
  </si>
  <si>
    <t>2.kolo</t>
  </si>
  <si>
    <t>Erik - Dita</t>
  </si>
  <si>
    <t>Pavel - Tom</t>
  </si>
  <si>
    <t>Eva - Blanka</t>
  </si>
  <si>
    <t>3.kolo</t>
  </si>
  <si>
    <t>Tom - Erik</t>
  </si>
  <si>
    <t>Petr K. - Magda</t>
  </si>
  <si>
    <t>4.kolo</t>
  </si>
  <si>
    <t>Erik - Bára</t>
  </si>
  <si>
    <t>Petr K. - Olina</t>
  </si>
  <si>
    <t>Monika - Magda</t>
  </si>
  <si>
    <t>Vašek - Petr K.</t>
  </si>
  <si>
    <t>Márty - Lenka</t>
  </si>
  <si>
    <t>Libor - Monča</t>
  </si>
  <si>
    <t>5.kolo</t>
  </si>
  <si>
    <t>Monika - Olina</t>
  </si>
  <si>
    <t>Čerkl Jan</t>
  </si>
  <si>
    <t>Exl Marcela</t>
  </si>
  <si>
    <t>Schröfel Erik</t>
  </si>
  <si>
    <t>Kavan Pavel</t>
  </si>
  <si>
    <t>Bláhová Barbara</t>
  </si>
  <si>
    <t>Smejkalová Dita</t>
  </si>
  <si>
    <t>Parkán Jiří</t>
  </si>
  <si>
    <t>Lurie Ivana</t>
  </si>
  <si>
    <t>Sklář Vladimír</t>
  </si>
  <si>
    <t>Sklářová Eva</t>
  </si>
  <si>
    <t>Vicenda Petr</t>
  </si>
  <si>
    <t>Křížová Monika</t>
  </si>
  <si>
    <t>Lanzendorfová Olina</t>
  </si>
  <si>
    <t>1. kolo - 17.2.2018</t>
  </si>
  <si>
    <t>4. kolo - ?.?.2018</t>
  </si>
  <si>
    <t>VETERAN GP - DRUŽSTVA 2+2 - 2018</t>
  </si>
  <si>
    <t>Hrádek Leoš</t>
  </si>
  <si>
    <t>Skála Pavel</t>
  </si>
  <si>
    <t>7.</t>
  </si>
  <si>
    <t>Neřoldová Marie</t>
  </si>
  <si>
    <t>Dolejší Markéta</t>
  </si>
  <si>
    <t>Václavíková Dagmar</t>
  </si>
  <si>
    <t>3. kolo - 2.6.2018</t>
  </si>
  <si>
    <t>Doležalová Marcela</t>
  </si>
  <si>
    <t>Krátký Martin</t>
  </si>
  <si>
    <t>Krásná Zuzana</t>
  </si>
  <si>
    <t>VETERAN CUP - DRUŽSTVA 2+2 - 2018  (2. KOLO)</t>
  </si>
  <si>
    <t>(Plzeň)</t>
  </si>
  <si>
    <t>(Rakovník)</t>
  </si>
  <si>
    <t>(Strakonice)</t>
  </si>
  <si>
    <t>(Český Krumlov)</t>
  </si>
  <si>
    <t>(Dobřichovice)</t>
  </si>
  <si>
    <t>(Králův Dvůr)</t>
  </si>
  <si>
    <t>Suská Magdalena</t>
  </si>
  <si>
    <t>Bémová Monika</t>
  </si>
  <si>
    <t>Toncarová Věra</t>
  </si>
  <si>
    <t>Filler Miroslav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</si>
</sst>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sz val="8"/>
      <color indexed="13"/>
      <name val="Arial CE"/>
      <family val="2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sz val="8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48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sz val="6"/>
      <color indexed="12"/>
      <name val="Arial CE"/>
      <family val="0"/>
    </font>
    <font>
      <i/>
      <sz val="6"/>
      <color indexed="10"/>
      <name val="Arial CE"/>
      <family val="0"/>
    </font>
    <font>
      <i/>
      <sz val="9"/>
      <name val="Arial CE"/>
      <family val="2"/>
    </font>
    <font>
      <b/>
      <sz val="8"/>
      <name val="Arial CE"/>
      <family val="0"/>
    </font>
    <font>
      <sz val="8"/>
      <color indexed="10"/>
      <name val="Arial CE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"/>
      <name val="Tahoma"/>
      <family val="2"/>
    </font>
    <font>
      <sz val="10"/>
      <name val="Arial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double"/>
      <top>
        <color indexed="63"/>
      </top>
      <bottom style="thin"/>
    </border>
    <border>
      <left style="thin"/>
      <right style="dotted"/>
      <top/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1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55" applyFont="1" applyBorder="1">
      <alignment horizontal="center" vertical="center"/>
      <protection/>
    </xf>
    <xf numFmtId="0" fontId="14" fillId="0" borderId="21" xfId="39" applyFont="1" applyBorder="1" applyAlignment="1">
      <alignment vertical="center"/>
      <protection/>
    </xf>
    <xf numFmtId="0" fontId="0" fillId="0" borderId="11" xfId="0" applyFont="1" applyFill="1" applyBorder="1" applyAlignment="1">
      <alignment/>
    </xf>
    <xf numFmtId="0" fontId="14" fillId="0" borderId="22" xfId="39" applyFont="1" applyBorder="1" applyAlignment="1">
      <alignment horizontal="centerContinuous" vertical="center"/>
      <protection/>
    </xf>
    <xf numFmtId="0" fontId="11" fillId="0" borderId="23" xfId="55" applyFont="1" applyBorder="1">
      <alignment horizontal="center" vertical="center"/>
      <protection/>
    </xf>
    <xf numFmtId="44" fontId="11" fillId="0" borderId="24" xfId="40" applyFont="1" applyBorder="1">
      <alignment horizontal="center"/>
    </xf>
    <xf numFmtId="0" fontId="11" fillId="0" borderId="24" xfId="55" applyFont="1" applyBorder="1">
      <alignment horizontal="center" vertical="center"/>
      <protection/>
    </xf>
    <xf numFmtId="0" fontId="14" fillId="0" borderId="24" xfId="39" applyFont="1" applyBorder="1" applyAlignment="1">
      <alignment horizontal="centerContinuous" vertical="center"/>
      <protection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3" fillId="0" borderId="27" xfId="5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0" fillId="0" borderId="14" xfId="0" applyNumberFormat="1" applyFont="1" applyBorder="1" applyAlignment="1">
      <alignment vertical="center"/>
    </xf>
    <xf numFmtId="14" fontId="0" fillId="0" borderId="15" xfId="0" applyNumberFormat="1" applyFont="1" applyBorder="1" applyAlignment="1">
      <alignment horizontal="left" vertical="center"/>
    </xf>
    <xf numFmtId="0" fontId="11" fillId="0" borderId="14" xfId="59" applyFont="1" applyBorder="1" applyAlignment="1">
      <alignment horizontal="left" vertical="center" indent="1"/>
      <protection/>
    </xf>
    <xf numFmtId="0" fontId="11" fillId="0" borderId="14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4" fillId="0" borderId="34" xfId="39" applyFont="1" applyBorder="1" applyAlignment="1">
      <alignment horizontal="left" vertical="center" wrapText="1" indent="1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3" borderId="20" xfId="0" applyFill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34" borderId="41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3" fillId="35" borderId="38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35" borderId="14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35" borderId="46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3" fillId="35" borderId="4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35" borderId="40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5" borderId="32" xfId="0" applyFont="1" applyFill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5" borderId="47" xfId="0" applyFont="1" applyFill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35" borderId="33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49" fontId="0" fillId="0" borderId="14" xfId="57" applyNumberFormat="1" applyFont="1" applyBorder="1">
      <alignment horizontal="center" vertical="center"/>
      <protection/>
    </xf>
    <xf numFmtId="49" fontId="13" fillId="0" borderId="48" xfId="57" applyNumberFormat="1" applyFont="1" applyBorder="1">
      <alignment horizontal="center" vertical="center"/>
      <protection/>
    </xf>
    <xf numFmtId="49" fontId="13" fillId="0" borderId="13" xfId="57" applyNumberFormat="1" applyFont="1" applyBorder="1">
      <alignment horizontal="center" vertical="center"/>
      <protection/>
    </xf>
    <xf numFmtId="49" fontId="11" fillId="0" borderId="49" xfId="55" applyNumberFormat="1" applyFont="1" applyBorder="1">
      <alignment horizontal="center" vertical="center"/>
      <protection/>
    </xf>
    <xf numFmtId="49" fontId="11" fillId="0" borderId="50" xfId="55" applyNumberFormat="1" applyFont="1" applyBorder="1">
      <alignment horizontal="center" vertical="center"/>
      <protection/>
    </xf>
    <xf numFmtId="0" fontId="0" fillId="0" borderId="14" xfId="57" applyFont="1" applyBorder="1" quotePrefix="1">
      <alignment horizontal="center" vertical="center"/>
      <protection/>
    </xf>
    <xf numFmtId="0" fontId="0" fillId="0" borderId="13" xfId="57" applyFont="1" applyBorder="1" quotePrefix="1">
      <alignment horizontal="center" vertical="center"/>
      <protection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9" fillId="0" borderId="40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7" fillId="35" borderId="4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3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8" fillId="36" borderId="46" xfId="0" applyFont="1" applyFill="1" applyBorder="1" applyAlignment="1">
      <alignment/>
    </xf>
    <xf numFmtId="0" fontId="0" fillId="36" borderId="44" xfId="0" applyFill="1" applyBorder="1" applyAlignment="1">
      <alignment/>
    </xf>
    <xf numFmtId="0" fontId="11" fillId="36" borderId="44" xfId="0" applyFont="1" applyFill="1" applyBorder="1" applyAlignment="1">
      <alignment/>
    </xf>
    <xf numFmtId="0" fontId="0" fillId="36" borderId="45" xfId="0" applyFill="1" applyBorder="1" applyAlignment="1">
      <alignment/>
    </xf>
    <xf numFmtId="0" fontId="28" fillId="36" borderId="3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28" fillId="36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36" borderId="34" xfId="0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59" xfId="0" applyBorder="1" applyAlignment="1">
      <alignment horizontal="right"/>
    </xf>
    <xf numFmtId="0" fontId="29" fillId="0" borderId="60" xfId="0" applyFont="1" applyBorder="1" applyAlignment="1">
      <alignment/>
    </xf>
    <xf numFmtId="0" fontId="9" fillId="0" borderId="58" xfId="0" applyFont="1" applyBorder="1" applyAlignment="1">
      <alignment/>
    </xf>
    <xf numFmtId="0" fontId="29" fillId="0" borderId="55" xfId="0" applyFont="1" applyBorder="1" applyAlignment="1">
      <alignment/>
    </xf>
    <xf numFmtId="0" fontId="29" fillId="37" borderId="61" xfId="0" applyFont="1" applyFill="1" applyBorder="1" applyAlignment="1">
      <alignment horizontal="center"/>
    </xf>
    <xf numFmtId="0" fontId="29" fillId="37" borderId="61" xfId="0" applyFont="1" applyFill="1" applyBorder="1" applyAlignment="1">
      <alignment/>
    </xf>
    <xf numFmtId="0" fontId="25" fillId="0" borderId="62" xfId="0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9" fillId="0" borderId="55" xfId="0" applyFont="1" applyBorder="1" applyAlignment="1">
      <alignment/>
    </xf>
    <xf numFmtId="0" fontId="9" fillId="0" borderId="63" xfId="0" applyFont="1" applyBorder="1" applyAlignment="1">
      <alignment/>
    </xf>
    <xf numFmtId="0" fontId="30" fillId="0" borderId="62" xfId="0" applyFont="1" applyBorder="1" applyAlignment="1">
      <alignment horizontal="center"/>
    </xf>
    <xf numFmtId="0" fontId="9" fillId="0" borderId="64" xfId="0" applyFont="1" applyBorder="1" applyAlignment="1">
      <alignment/>
    </xf>
    <xf numFmtId="0" fontId="0" fillId="0" borderId="65" xfId="0" applyBorder="1" applyAlignment="1">
      <alignment horizontal="right"/>
    </xf>
    <xf numFmtId="0" fontId="9" fillId="0" borderId="66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68" xfId="0" applyFont="1" applyBorder="1" applyAlignment="1">
      <alignment/>
    </xf>
    <xf numFmtId="0" fontId="29" fillId="37" borderId="69" xfId="0" applyFont="1" applyFill="1" applyBorder="1" applyAlignment="1">
      <alignment horizontal="center"/>
    </xf>
    <xf numFmtId="0" fontId="29" fillId="37" borderId="69" xfId="0" applyFont="1" applyFill="1" applyBorder="1" applyAlignment="1">
      <alignment/>
    </xf>
    <xf numFmtId="0" fontId="30" fillId="0" borderId="7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0" fontId="1" fillId="0" borderId="52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31" fillId="0" borderId="48" xfId="57" applyNumberFormat="1" applyFont="1" applyBorder="1">
      <alignment horizontal="center" vertical="center"/>
      <protection/>
    </xf>
    <xf numFmtId="0" fontId="31" fillId="0" borderId="14" xfId="57" applyNumberFormat="1" applyFont="1" applyBorder="1">
      <alignment horizontal="center" vertical="center"/>
      <protection/>
    </xf>
    <xf numFmtId="0" fontId="31" fillId="0" borderId="72" xfId="57" applyNumberFormat="1" applyFont="1" applyBorder="1">
      <alignment horizontal="center" vertical="center"/>
      <protection/>
    </xf>
    <xf numFmtId="0" fontId="31" fillId="0" borderId="13" xfId="57" applyNumberFormat="1" applyFont="1" applyBorder="1">
      <alignment horizontal="center" vertical="center"/>
      <protection/>
    </xf>
    <xf numFmtId="0" fontId="11" fillId="0" borderId="73" xfId="55" applyNumberFormat="1" applyFont="1" applyBorder="1">
      <alignment horizontal="center" vertical="center"/>
      <protection/>
    </xf>
    <xf numFmtId="0" fontId="11" fillId="0" borderId="74" xfId="55" applyNumberFormat="1" applyFont="1" applyBorder="1">
      <alignment horizontal="center" vertical="center"/>
      <protection/>
    </xf>
    <xf numFmtId="0" fontId="32" fillId="38" borderId="75" xfId="56" applyFont="1" applyFill="1" applyBorder="1">
      <alignment vertical="center"/>
      <protection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/>
    </xf>
    <xf numFmtId="0" fontId="31" fillId="0" borderId="0" xfId="57" applyFont="1">
      <alignment horizontal="center" vertical="center"/>
      <protection/>
    </xf>
    <xf numFmtId="0" fontId="0" fillId="0" borderId="13" xfId="57" applyNumberFormat="1" applyFont="1" applyBorder="1">
      <alignment horizontal="center" vertical="center"/>
      <protection/>
    </xf>
    <xf numFmtId="0" fontId="0" fillId="0" borderId="14" xfId="57" applyNumberFormat="1" applyFont="1" applyBorder="1">
      <alignment horizontal="center" vertical="center"/>
      <protection/>
    </xf>
    <xf numFmtId="49" fontId="20" fillId="0" borderId="3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49" fontId="0" fillId="0" borderId="13" xfId="40" applyNumberFormat="1" applyFont="1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36" fillId="0" borderId="18" xfId="59" applyFont="1" applyBorder="1" applyAlignment="1">
      <alignment horizontal="left" vertical="center" indent="1"/>
      <protection/>
    </xf>
    <xf numFmtId="0" fontId="17" fillId="0" borderId="3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" fontId="20" fillId="0" borderId="38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3" fillId="0" borderId="38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1" fontId="9" fillId="0" borderId="38" xfId="0" applyNumberFormat="1" applyFont="1" applyBorder="1" applyAlignment="1">
      <alignment horizontal="left" vertical="center"/>
    </xf>
    <xf numFmtId="49" fontId="20" fillId="0" borderId="37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1" fontId="20" fillId="0" borderId="37" xfId="0" applyNumberFormat="1" applyFont="1" applyBorder="1" applyAlignment="1">
      <alignment horizontal="center"/>
    </xf>
    <xf numFmtId="1" fontId="20" fillId="0" borderId="38" xfId="0" applyNumberFormat="1" applyFont="1" applyBorder="1" applyAlignment="1">
      <alignment horizontal="center"/>
    </xf>
    <xf numFmtId="0" fontId="29" fillId="37" borderId="77" xfId="0" applyFont="1" applyFill="1" applyBorder="1" applyAlignment="1">
      <alignment horizontal="center"/>
    </xf>
    <xf numFmtId="0" fontId="29" fillId="37" borderId="77" xfId="0" applyFont="1" applyFill="1" applyBorder="1" applyAlignment="1">
      <alignment/>
    </xf>
    <xf numFmtId="0" fontId="30" fillId="0" borderId="15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9" fillId="0" borderId="58" xfId="0" applyFont="1" applyFill="1" applyBorder="1" applyAlignment="1">
      <alignment/>
    </xf>
    <xf numFmtId="0" fontId="1" fillId="36" borderId="63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6" fillId="34" borderId="7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10" fillId="0" borderId="18" xfId="56" applyFont="1" applyBorder="1" applyAlignment="1">
      <alignment horizontal="center" vertical="center"/>
      <protection/>
    </xf>
    <xf numFmtId="0" fontId="14" fillId="0" borderId="79" xfId="39" applyFont="1" applyBorder="1" applyAlignment="1">
      <alignment horizontal="center" vertical="center"/>
      <protection/>
    </xf>
    <xf numFmtId="0" fontId="14" fillId="0" borderId="80" xfId="39" applyFont="1" applyBorder="1" applyAlignment="1">
      <alignment horizontal="center" vertical="center"/>
      <protection/>
    </xf>
    <xf numFmtId="0" fontId="14" fillId="0" borderId="81" xfId="39" applyFont="1" applyBorder="1" applyAlignment="1">
      <alignment horizontal="center" vertical="center"/>
      <protection/>
    </xf>
    <xf numFmtId="0" fontId="14" fillId="0" borderId="35" xfId="39" applyFont="1" applyBorder="1" applyAlignment="1">
      <alignment horizontal="center" vertical="center"/>
      <protection/>
    </xf>
    <xf numFmtId="0" fontId="14" fillId="0" borderId="11" xfId="39" applyFont="1" applyBorder="1" applyAlignment="1">
      <alignment horizontal="center" vertical="center"/>
      <protection/>
    </xf>
    <xf numFmtId="0" fontId="14" fillId="0" borderId="82" xfId="39" applyFont="1" applyBorder="1" applyAlignment="1">
      <alignment horizontal="center" vertical="center"/>
      <protection/>
    </xf>
    <xf numFmtId="0" fontId="14" fillId="0" borderId="83" xfId="39" applyFont="1" applyBorder="1" applyAlignment="1">
      <alignment horizontal="center" vertical="center"/>
      <protection/>
    </xf>
    <xf numFmtId="0" fontId="14" fillId="0" borderId="84" xfId="39" applyFont="1" applyBorder="1" applyAlignment="1">
      <alignment horizontal="center" vertical="center"/>
      <protection/>
    </xf>
    <xf numFmtId="0" fontId="33" fillId="38" borderId="85" xfId="0" applyFont="1" applyFill="1" applyBorder="1" applyAlignment="1">
      <alignment horizontal="left" vertical="center"/>
    </xf>
    <xf numFmtId="0" fontId="33" fillId="38" borderId="10" xfId="0" applyFont="1" applyFill="1" applyBorder="1" applyAlignment="1">
      <alignment horizontal="left" vertical="center"/>
    </xf>
    <xf numFmtId="0" fontId="9" fillId="0" borderId="86" xfId="0" applyFont="1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7.00390625" style="0" customWidth="1"/>
    <col min="4" max="4" width="17.75390625" style="0" customWidth="1"/>
    <col min="5" max="5" width="16.25390625" style="0" customWidth="1"/>
    <col min="6" max="6" width="17.75390625" style="0" customWidth="1"/>
    <col min="7" max="7" width="16.25390625" style="0" customWidth="1"/>
    <col min="8" max="8" width="17.75390625" style="0" customWidth="1"/>
    <col min="9" max="9" width="16.25390625" style="0" customWidth="1"/>
    <col min="10" max="10" width="3.25390625" style="0" customWidth="1"/>
    <col min="11" max="11" width="20.375" style="0" customWidth="1"/>
    <col min="12" max="12" width="6.875" style="0" customWidth="1"/>
  </cols>
  <sheetData>
    <row r="1" spans="1:12" ht="15.75">
      <c r="A1" s="200" t="s">
        <v>39</v>
      </c>
      <c r="B1" s="201"/>
      <c r="C1" s="202" t="s">
        <v>143</v>
      </c>
      <c r="D1" s="201"/>
      <c r="E1" s="201"/>
      <c r="F1" s="201"/>
      <c r="G1" s="201"/>
      <c r="H1" s="201"/>
      <c r="I1" s="201"/>
      <c r="J1" s="201"/>
      <c r="K1" s="201"/>
      <c r="L1" s="203"/>
    </row>
    <row r="2" spans="1:12" ht="12.75">
      <c r="A2" s="204" t="s">
        <v>20</v>
      </c>
      <c r="B2" s="205"/>
      <c r="C2" s="206" t="s">
        <v>85</v>
      </c>
      <c r="D2" s="205"/>
      <c r="E2" s="205"/>
      <c r="F2" s="205"/>
      <c r="G2" s="205"/>
      <c r="H2" s="207"/>
      <c r="I2" s="207" t="s">
        <v>40</v>
      </c>
      <c r="J2" s="207"/>
      <c r="K2" s="207" t="s">
        <v>83</v>
      </c>
      <c r="L2" s="208"/>
    </row>
    <row r="3" spans="1:12" ht="13.5" thickBot="1">
      <c r="A3" s="209"/>
      <c r="B3" s="209"/>
      <c r="C3" s="209"/>
      <c r="D3" s="209"/>
      <c r="E3" s="209"/>
      <c r="F3" s="209"/>
      <c r="G3" s="209"/>
      <c r="H3" s="209"/>
      <c r="I3" s="209"/>
      <c r="J3" s="210"/>
      <c r="L3" s="209"/>
    </row>
    <row r="4" spans="1:12" ht="12.75">
      <c r="A4" s="211"/>
      <c r="B4" s="280" t="s">
        <v>141</v>
      </c>
      <c r="C4" s="280"/>
      <c r="D4" s="280" t="s">
        <v>84</v>
      </c>
      <c r="E4" s="280"/>
      <c r="F4" s="280" t="s">
        <v>150</v>
      </c>
      <c r="G4" s="281"/>
      <c r="H4" s="280" t="s">
        <v>142</v>
      </c>
      <c r="I4" s="281"/>
      <c r="J4" s="282" t="s">
        <v>41</v>
      </c>
      <c r="K4" s="283"/>
      <c r="L4" s="212" t="s">
        <v>42</v>
      </c>
    </row>
    <row r="5" spans="1:12" ht="12.75">
      <c r="A5" s="213"/>
      <c r="B5" s="214" t="s">
        <v>43</v>
      </c>
      <c r="C5" s="214" t="s">
        <v>44</v>
      </c>
      <c r="D5" s="214" t="s">
        <v>43</v>
      </c>
      <c r="E5" s="214" t="s">
        <v>44</v>
      </c>
      <c r="F5" s="214" t="s">
        <v>43</v>
      </c>
      <c r="G5" s="214" t="s">
        <v>44</v>
      </c>
      <c r="H5" s="214" t="s">
        <v>43</v>
      </c>
      <c r="I5" s="214" t="s">
        <v>44</v>
      </c>
      <c r="J5" s="284"/>
      <c r="K5" s="285"/>
      <c r="L5" s="215" t="s">
        <v>45</v>
      </c>
    </row>
    <row r="6" spans="1:12" ht="12.75">
      <c r="A6" s="216" t="s">
        <v>46</v>
      </c>
      <c r="B6" s="217" t="s">
        <v>79</v>
      </c>
      <c r="C6" s="218" t="s">
        <v>78</v>
      </c>
      <c r="D6" s="217" t="s">
        <v>37</v>
      </c>
      <c r="E6" s="218" t="s">
        <v>76</v>
      </c>
      <c r="F6" s="219"/>
      <c r="G6" s="218"/>
      <c r="H6" s="217"/>
      <c r="I6" s="218"/>
      <c r="J6" s="220">
        <v>1</v>
      </c>
      <c r="K6" s="221" t="s">
        <v>79</v>
      </c>
      <c r="L6" s="222">
        <v>3</v>
      </c>
    </row>
    <row r="7" spans="1:12" ht="12.75">
      <c r="A7" s="223"/>
      <c r="B7" s="224" t="s">
        <v>155</v>
      </c>
      <c r="C7" s="218" t="s">
        <v>144</v>
      </c>
      <c r="D7" s="224" t="s">
        <v>158</v>
      </c>
      <c r="E7" s="218" t="s">
        <v>128</v>
      </c>
      <c r="F7" s="224"/>
      <c r="G7" s="218"/>
      <c r="H7" s="224"/>
      <c r="I7" s="218"/>
      <c r="J7" s="220">
        <v>2</v>
      </c>
      <c r="K7" s="221" t="s">
        <v>82</v>
      </c>
      <c r="L7" s="222">
        <v>6</v>
      </c>
    </row>
    <row r="8" spans="1:12" ht="12.75">
      <c r="A8" s="223"/>
      <c r="B8" s="224"/>
      <c r="C8" s="218" t="s">
        <v>130</v>
      </c>
      <c r="D8" s="224"/>
      <c r="E8" s="218" t="s">
        <v>129</v>
      </c>
      <c r="F8" s="224"/>
      <c r="G8" s="218"/>
      <c r="H8" s="224"/>
      <c r="I8" s="218"/>
      <c r="J8" s="220">
        <v>3</v>
      </c>
      <c r="K8" s="221" t="s">
        <v>37</v>
      </c>
      <c r="L8" s="222">
        <v>7</v>
      </c>
    </row>
    <row r="9" spans="1:12" ht="12.75">
      <c r="A9" s="223"/>
      <c r="B9" s="224"/>
      <c r="C9" s="218" t="s">
        <v>47</v>
      </c>
      <c r="D9" s="224"/>
      <c r="E9" s="218" t="s">
        <v>148</v>
      </c>
      <c r="F9" s="224"/>
      <c r="G9" s="218"/>
      <c r="H9" s="224"/>
      <c r="I9" s="218"/>
      <c r="J9" s="220">
        <v>4</v>
      </c>
      <c r="K9" s="221" t="s">
        <v>36</v>
      </c>
      <c r="L9" s="222">
        <v>8</v>
      </c>
    </row>
    <row r="10" spans="1:12" ht="12.75">
      <c r="A10" s="223"/>
      <c r="B10" s="225"/>
      <c r="C10" s="218" t="s">
        <v>133</v>
      </c>
      <c r="D10" s="225"/>
      <c r="E10" s="218"/>
      <c r="F10" s="224"/>
      <c r="G10" s="218"/>
      <c r="H10" s="225"/>
      <c r="I10" s="218"/>
      <c r="J10" s="220">
        <v>5</v>
      </c>
      <c r="K10" s="221" t="s">
        <v>81</v>
      </c>
      <c r="L10" s="222">
        <v>8</v>
      </c>
    </row>
    <row r="11" spans="1:12" ht="12.75">
      <c r="A11" s="216" t="s">
        <v>50</v>
      </c>
      <c r="B11" s="217" t="s">
        <v>82</v>
      </c>
      <c r="C11" s="218" t="s">
        <v>134</v>
      </c>
      <c r="D11" s="217" t="s">
        <v>79</v>
      </c>
      <c r="E11" s="218" t="s">
        <v>78</v>
      </c>
      <c r="F11" s="217"/>
      <c r="G11" s="218"/>
      <c r="H11" s="217"/>
      <c r="I11" s="218"/>
      <c r="J11" s="220">
        <v>6</v>
      </c>
      <c r="K11" s="221" t="s">
        <v>32</v>
      </c>
      <c r="L11" s="222">
        <v>10</v>
      </c>
    </row>
    <row r="12" spans="1:12" ht="12.75">
      <c r="A12" s="223"/>
      <c r="B12" s="224" t="s">
        <v>159</v>
      </c>
      <c r="C12" s="279" t="s">
        <v>164</v>
      </c>
      <c r="D12" s="224" t="s">
        <v>155</v>
      </c>
      <c r="E12" s="218" t="s">
        <v>130</v>
      </c>
      <c r="F12" s="224"/>
      <c r="G12" s="218"/>
      <c r="H12" s="224"/>
      <c r="I12" s="218"/>
      <c r="J12" s="220">
        <v>7</v>
      </c>
      <c r="K12" s="221" t="s">
        <v>80</v>
      </c>
      <c r="L12" s="222">
        <v>14</v>
      </c>
    </row>
    <row r="13" spans="1:12" ht="12.75">
      <c r="A13" s="223"/>
      <c r="B13" s="224"/>
      <c r="C13" s="218" t="s">
        <v>135</v>
      </c>
      <c r="D13" s="224"/>
      <c r="E13" s="218" t="s">
        <v>131</v>
      </c>
      <c r="F13" s="224"/>
      <c r="G13" s="218"/>
      <c r="H13" s="224"/>
      <c r="I13" s="218"/>
      <c r="J13" s="220"/>
      <c r="K13" s="221"/>
      <c r="L13" s="222"/>
    </row>
    <row r="14" spans="1:12" ht="12.75">
      <c r="A14" s="223"/>
      <c r="B14" s="224"/>
      <c r="C14" s="279" t="s">
        <v>163</v>
      </c>
      <c r="D14" s="224"/>
      <c r="E14" s="218" t="s">
        <v>132</v>
      </c>
      <c r="F14" s="224"/>
      <c r="G14" s="218"/>
      <c r="H14" s="224"/>
      <c r="I14" s="218"/>
      <c r="J14" s="220"/>
      <c r="K14" s="221"/>
      <c r="L14" s="222"/>
    </row>
    <row r="15" spans="1:12" ht="12.75">
      <c r="A15" s="223"/>
      <c r="B15" s="224"/>
      <c r="C15" s="218"/>
      <c r="D15" s="224"/>
      <c r="E15" s="218" t="s">
        <v>133</v>
      </c>
      <c r="F15" s="224"/>
      <c r="G15" s="218"/>
      <c r="H15" s="224"/>
      <c r="I15" s="218"/>
      <c r="J15" s="220"/>
      <c r="K15" s="221"/>
      <c r="L15" s="222"/>
    </row>
    <row r="16" spans="1:12" ht="12.75">
      <c r="A16" s="216" t="s">
        <v>56</v>
      </c>
      <c r="B16" s="217" t="s">
        <v>81</v>
      </c>
      <c r="C16" s="218" t="s">
        <v>48</v>
      </c>
      <c r="D16" s="217" t="s">
        <v>36</v>
      </c>
      <c r="E16" s="218" t="s">
        <v>59</v>
      </c>
      <c r="F16" s="217"/>
      <c r="G16" s="218"/>
      <c r="H16" s="217"/>
      <c r="I16" s="218"/>
      <c r="J16" s="220"/>
      <c r="K16" s="221"/>
      <c r="L16" s="222"/>
    </row>
    <row r="17" spans="1:12" ht="12.75">
      <c r="A17" s="223"/>
      <c r="B17" s="224" t="s">
        <v>155</v>
      </c>
      <c r="C17" s="218" t="s">
        <v>145</v>
      </c>
      <c r="D17" s="224" t="s">
        <v>156</v>
      </c>
      <c r="E17" s="279" t="s">
        <v>152</v>
      </c>
      <c r="F17" s="224"/>
      <c r="G17" s="218"/>
      <c r="H17" s="224"/>
      <c r="I17" s="218"/>
      <c r="J17" s="220"/>
      <c r="K17" s="221"/>
      <c r="L17" s="222"/>
    </row>
    <row r="18" spans="1:12" ht="12.75">
      <c r="A18" s="223"/>
      <c r="B18" s="224"/>
      <c r="C18" s="218" t="s">
        <v>140</v>
      </c>
      <c r="D18" s="224"/>
      <c r="E18" s="218" t="s">
        <v>58</v>
      </c>
      <c r="F18" s="224"/>
      <c r="G18" s="218"/>
      <c r="H18" s="224"/>
      <c r="I18" s="218"/>
      <c r="J18" s="220"/>
      <c r="K18" s="221"/>
      <c r="L18" s="222"/>
    </row>
    <row r="19" spans="1:12" ht="12.75">
      <c r="A19" s="223"/>
      <c r="B19" s="224"/>
      <c r="C19" s="218" t="s">
        <v>57</v>
      </c>
      <c r="D19" s="224"/>
      <c r="E19" s="279" t="s">
        <v>162</v>
      </c>
      <c r="F19" s="224"/>
      <c r="G19" s="218"/>
      <c r="H19" s="224"/>
      <c r="I19" s="218"/>
      <c r="J19" s="220"/>
      <c r="K19" s="221"/>
      <c r="L19" s="222"/>
    </row>
    <row r="20" spans="1:12" ht="12.75">
      <c r="A20" s="223"/>
      <c r="B20" s="225"/>
      <c r="C20" s="218"/>
      <c r="D20" s="225"/>
      <c r="E20" s="218"/>
      <c r="F20" s="225"/>
      <c r="G20" s="218"/>
      <c r="H20" s="225"/>
      <c r="I20" s="218"/>
      <c r="J20" s="220"/>
      <c r="K20" s="221"/>
      <c r="L20" s="222"/>
    </row>
    <row r="21" spans="1:12" ht="12.75">
      <c r="A21" s="216" t="s">
        <v>61</v>
      </c>
      <c r="B21" s="217" t="s">
        <v>32</v>
      </c>
      <c r="C21" s="218" t="s">
        <v>55</v>
      </c>
      <c r="D21" s="217" t="s">
        <v>82</v>
      </c>
      <c r="E21" s="218" t="s">
        <v>134</v>
      </c>
      <c r="F21" s="217"/>
      <c r="G21" s="218"/>
      <c r="H21" s="217"/>
      <c r="I21" s="218"/>
      <c r="J21" s="220"/>
      <c r="K21" s="221"/>
      <c r="L21" s="222"/>
    </row>
    <row r="22" spans="1:12" ht="12.75">
      <c r="A22" s="223"/>
      <c r="B22" s="224" t="s">
        <v>157</v>
      </c>
      <c r="C22" s="218" t="s">
        <v>136</v>
      </c>
      <c r="D22" s="224" t="s">
        <v>159</v>
      </c>
      <c r="E22" s="279" t="s">
        <v>164</v>
      </c>
      <c r="F22" s="224"/>
      <c r="G22" s="218"/>
      <c r="H22" s="224"/>
      <c r="I22" s="218"/>
      <c r="J22" s="220"/>
      <c r="K22" s="221"/>
      <c r="L22" s="222"/>
    </row>
    <row r="23" spans="1:12" ht="12.75">
      <c r="A23" s="223"/>
      <c r="B23" s="224"/>
      <c r="C23" s="218" t="s">
        <v>75</v>
      </c>
      <c r="D23" s="224"/>
      <c r="E23" s="218" t="s">
        <v>135</v>
      </c>
      <c r="F23" s="224"/>
      <c r="G23" s="218"/>
      <c r="H23" s="224"/>
      <c r="I23" s="218"/>
      <c r="J23" s="220"/>
      <c r="K23" s="221"/>
      <c r="L23" s="222"/>
    </row>
    <row r="24" spans="1:12" ht="12.75">
      <c r="A24" s="223"/>
      <c r="B24" s="224"/>
      <c r="C24" s="279" t="s">
        <v>52</v>
      </c>
      <c r="D24" s="224"/>
      <c r="E24" s="218"/>
      <c r="F24" s="224"/>
      <c r="G24" s="218"/>
      <c r="H24" s="224"/>
      <c r="I24" s="218"/>
      <c r="J24" s="220"/>
      <c r="K24" s="221"/>
      <c r="L24" s="222"/>
    </row>
    <row r="25" spans="1:12" ht="12.75">
      <c r="A25" s="223"/>
      <c r="B25" s="224"/>
      <c r="C25" s="218" t="s">
        <v>137</v>
      </c>
      <c r="D25" s="224"/>
      <c r="E25" s="218"/>
      <c r="F25" s="224"/>
      <c r="G25" s="218"/>
      <c r="H25" s="224"/>
      <c r="I25" s="218"/>
      <c r="J25" s="220"/>
      <c r="K25" s="221"/>
      <c r="L25" s="222"/>
    </row>
    <row r="26" spans="1:12" ht="12.75">
      <c r="A26" s="216" t="s">
        <v>62</v>
      </c>
      <c r="B26" s="217" t="s">
        <v>36</v>
      </c>
      <c r="C26" s="218" t="s">
        <v>59</v>
      </c>
      <c r="D26" s="217" t="s">
        <v>81</v>
      </c>
      <c r="E26" s="218" t="s">
        <v>48</v>
      </c>
      <c r="F26" s="217"/>
      <c r="G26" s="218"/>
      <c r="H26" s="217"/>
      <c r="I26" s="218"/>
      <c r="J26" s="220"/>
      <c r="K26" s="221"/>
      <c r="L26" s="222"/>
    </row>
    <row r="27" spans="1:12" ht="12.75">
      <c r="A27" s="223"/>
      <c r="B27" s="224" t="s">
        <v>156</v>
      </c>
      <c r="C27" s="218" t="s">
        <v>60</v>
      </c>
      <c r="D27" s="224" t="s">
        <v>155</v>
      </c>
      <c r="E27" s="218" t="s">
        <v>138</v>
      </c>
      <c r="F27" s="224"/>
      <c r="G27" s="218"/>
      <c r="H27" s="224"/>
      <c r="I27" s="218"/>
      <c r="J27" s="220"/>
      <c r="K27" s="221"/>
      <c r="L27" s="222"/>
    </row>
    <row r="28" spans="1:12" ht="12.75">
      <c r="A28" s="223"/>
      <c r="B28" s="224"/>
      <c r="C28" s="218" t="s">
        <v>58</v>
      </c>
      <c r="D28" s="224"/>
      <c r="E28" s="218" t="s">
        <v>49</v>
      </c>
      <c r="F28" s="224"/>
      <c r="G28" s="218"/>
      <c r="H28" s="224"/>
      <c r="I28" s="218"/>
      <c r="J28" s="220"/>
      <c r="K28" s="221"/>
      <c r="L28" s="222"/>
    </row>
    <row r="29" spans="1:12" ht="12.75">
      <c r="A29" s="223"/>
      <c r="B29" s="224"/>
      <c r="C29" s="279" t="s">
        <v>151</v>
      </c>
      <c r="D29" s="224"/>
      <c r="E29" s="218" t="s">
        <v>139</v>
      </c>
      <c r="F29" s="224"/>
      <c r="G29" s="218"/>
      <c r="H29" s="224"/>
      <c r="I29" s="218"/>
      <c r="J29" s="220"/>
      <c r="K29" s="221"/>
      <c r="L29" s="222"/>
    </row>
    <row r="30" spans="1:12" ht="12.75">
      <c r="A30" s="223"/>
      <c r="B30" s="224"/>
      <c r="C30" s="218"/>
      <c r="D30" s="224"/>
      <c r="E30" s="218" t="s">
        <v>140</v>
      </c>
      <c r="F30" s="224"/>
      <c r="G30" s="218"/>
      <c r="H30" s="224"/>
      <c r="I30" s="218"/>
      <c r="J30" s="220"/>
      <c r="K30" s="221"/>
      <c r="L30" s="222"/>
    </row>
    <row r="31" spans="1:12" ht="12.75">
      <c r="A31" s="223"/>
      <c r="B31" s="224"/>
      <c r="C31" s="218"/>
      <c r="D31" s="224"/>
      <c r="E31" s="218" t="s">
        <v>161</v>
      </c>
      <c r="F31" s="225"/>
      <c r="G31" s="218"/>
      <c r="H31" s="224"/>
      <c r="I31" s="218"/>
      <c r="J31" s="220"/>
      <c r="K31" s="221"/>
      <c r="L31" s="222"/>
    </row>
    <row r="32" spans="1:12" ht="12.75">
      <c r="A32" s="216" t="s">
        <v>63</v>
      </c>
      <c r="B32" s="217" t="s">
        <v>37</v>
      </c>
      <c r="C32" s="218" t="s">
        <v>76</v>
      </c>
      <c r="D32" s="217" t="s">
        <v>32</v>
      </c>
      <c r="E32" s="218" t="s">
        <v>55</v>
      </c>
      <c r="F32" s="217"/>
      <c r="G32" s="218"/>
      <c r="H32" s="217"/>
      <c r="I32" s="218"/>
      <c r="J32" s="220"/>
      <c r="K32" s="221"/>
      <c r="L32" s="226"/>
    </row>
    <row r="33" spans="1:12" ht="12.75">
      <c r="A33" s="223"/>
      <c r="B33" s="224" t="s">
        <v>158</v>
      </c>
      <c r="C33" s="218" t="s">
        <v>128</v>
      </c>
      <c r="D33" s="224" t="s">
        <v>157</v>
      </c>
      <c r="E33" s="218" t="s">
        <v>136</v>
      </c>
      <c r="F33" s="224"/>
      <c r="G33" s="218"/>
      <c r="H33" s="224"/>
      <c r="I33" s="227"/>
      <c r="J33" s="220"/>
      <c r="K33" s="221"/>
      <c r="L33" s="226"/>
    </row>
    <row r="34" spans="1:12" ht="12.75">
      <c r="A34" s="223"/>
      <c r="B34" s="224"/>
      <c r="C34" s="218" t="s">
        <v>54</v>
      </c>
      <c r="D34" s="224"/>
      <c r="E34" s="218" t="s">
        <v>52</v>
      </c>
      <c r="F34" s="224"/>
      <c r="G34" s="218"/>
      <c r="H34" s="224"/>
      <c r="I34" s="227"/>
      <c r="J34" s="220"/>
      <c r="K34" s="221"/>
      <c r="L34" s="226"/>
    </row>
    <row r="35" spans="1:12" ht="12.75">
      <c r="A35" s="223"/>
      <c r="B35" s="224"/>
      <c r="C35" s="218" t="s">
        <v>148</v>
      </c>
      <c r="D35" s="224"/>
      <c r="E35" s="218" t="s">
        <v>137</v>
      </c>
      <c r="F35" s="224"/>
      <c r="G35" s="218"/>
      <c r="H35" s="224"/>
      <c r="I35" s="227"/>
      <c r="J35" s="220"/>
      <c r="K35" s="221"/>
      <c r="L35" s="226"/>
    </row>
    <row r="36" spans="1:12" ht="12.75">
      <c r="A36" s="223"/>
      <c r="B36" s="224"/>
      <c r="C36" s="218" t="s">
        <v>147</v>
      </c>
      <c r="D36" s="224"/>
      <c r="E36" s="218"/>
      <c r="F36" s="224"/>
      <c r="G36" s="218"/>
      <c r="H36" s="224"/>
      <c r="I36" s="227"/>
      <c r="J36" s="220"/>
      <c r="K36" s="221"/>
      <c r="L36" s="226"/>
    </row>
    <row r="37" spans="1:12" ht="12.75">
      <c r="A37" s="278"/>
      <c r="B37" s="225"/>
      <c r="C37" s="279" t="s">
        <v>149</v>
      </c>
      <c r="D37" s="225"/>
      <c r="E37" s="218"/>
      <c r="F37" s="225"/>
      <c r="G37" s="218"/>
      <c r="H37" s="225"/>
      <c r="I37" s="316"/>
      <c r="J37" s="220"/>
      <c r="K37" s="221"/>
      <c r="L37" s="226"/>
    </row>
    <row r="38" spans="1:12" ht="12.75">
      <c r="A38" s="223" t="s">
        <v>146</v>
      </c>
      <c r="B38" s="219" t="s">
        <v>80</v>
      </c>
      <c r="C38" s="225" t="s">
        <v>53</v>
      </c>
      <c r="D38" s="219"/>
      <c r="E38" s="225"/>
      <c r="F38" s="219"/>
      <c r="G38" s="225"/>
      <c r="H38" s="219"/>
      <c r="I38" s="225"/>
      <c r="J38" s="275"/>
      <c r="K38" s="276"/>
      <c r="L38" s="277"/>
    </row>
    <row r="39" spans="1:12" ht="12.75">
      <c r="A39" s="223"/>
      <c r="B39" s="224" t="s">
        <v>160</v>
      </c>
      <c r="C39" s="218" t="s">
        <v>77</v>
      </c>
      <c r="D39" s="224"/>
      <c r="E39" s="218"/>
      <c r="F39" s="224"/>
      <c r="G39" s="218"/>
      <c r="H39" s="224"/>
      <c r="I39" s="227"/>
      <c r="J39" s="220"/>
      <c r="K39" s="221"/>
      <c r="L39" s="226"/>
    </row>
    <row r="40" spans="1:12" ht="12.75">
      <c r="A40" s="223"/>
      <c r="B40" s="224"/>
      <c r="C40" s="279" t="s">
        <v>153</v>
      </c>
      <c r="D40" s="224"/>
      <c r="E40" s="218"/>
      <c r="F40" s="224"/>
      <c r="G40" s="218"/>
      <c r="H40" s="224"/>
      <c r="I40" s="227"/>
      <c r="J40" s="220"/>
      <c r="K40" s="221"/>
      <c r="L40" s="226"/>
    </row>
    <row r="41" spans="1:12" ht="12.75">
      <c r="A41" s="223"/>
      <c r="B41" s="224"/>
      <c r="C41" s="218" t="s">
        <v>51</v>
      </c>
      <c r="D41" s="224"/>
      <c r="E41" s="218"/>
      <c r="F41" s="224"/>
      <c r="G41" s="218"/>
      <c r="H41" s="224"/>
      <c r="I41" s="227"/>
      <c r="J41" s="220"/>
      <c r="K41" s="221"/>
      <c r="L41" s="226"/>
    </row>
    <row r="42" spans="1:12" ht="13.5" thickBot="1">
      <c r="A42" s="228"/>
      <c r="B42" s="229"/>
      <c r="C42" s="230"/>
      <c r="D42" s="229"/>
      <c r="E42" s="230"/>
      <c r="F42" s="229"/>
      <c r="G42" s="230"/>
      <c r="H42" s="229"/>
      <c r="I42" s="231"/>
      <c r="J42" s="232"/>
      <c r="K42" s="233"/>
      <c r="L42" s="234"/>
    </row>
    <row r="43" ht="12.75">
      <c r="A43" s="235"/>
    </row>
    <row r="44" ht="12.75">
      <c r="A44" s="235"/>
    </row>
    <row r="45" spans="1:2" ht="12.75">
      <c r="A45" s="235"/>
      <c r="B45" s="236" t="s">
        <v>64</v>
      </c>
    </row>
    <row r="46" spans="1:2" ht="12.75">
      <c r="A46" s="235" t="s">
        <v>65</v>
      </c>
      <c r="B46" t="s">
        <v>66</v>
      </c>
    </row>
    <row r="47" spans="1:2" ht="12.75">
      <c r="A47" s="235"/>
      <c r="B47" t="s">
        <v>67</v>
      </c>
    </row>
    <row r="48" spans="1:2" ht="12.75">
      <c r="A48" s="235"/>
      <c r="B48" t="s">
        <v>68</v>
      </c>
    </row>
    <row r="49" spans="1:2" ht="12.75">
      <c r="A49" s="237" t="s">
        <v>69</v>
      </c>
      <c r="B49" t="s">
        <v>70</v>
      </c>
    </row>
    <row r="50" spans="1:2" ht="12.75">
      <c r="A50" s="235" t="s">
        <v>65</v>
      </c>
      <c r="B50" t="s">
        <v>71</v>
      </c>
    </row>
    <row r="51" spans="1:2" ht="12.75">
      <c r="A51" s="235"/>
      <c r="B51" t="s">
        <v>72</v>
      </c>
    </row>
    <row r="52" spans="1:2" ht="12.75">
      <c r="A52" s="235"/>
      <c r="B52" t="s">
        <v>73</v>
      </c>
    </row>
    <row r="53" ht="12.75">
      <c r="A53" s="235"/>
    </row>
  </sheetData>
  <sheetProtection/>
  <mergeCells count="5">
    <mergeCell ref="B4:C4"/>
    <mergeCell ref="D4:E4"/>
    <mergeCell ref="F4:G4"/>
    <mergeCell ref="H4:I4"/>
    <mergeCell ref="J4:K5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82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116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57" t="s">
        <v>90</v>
      </c>
      <c r="C13" s="47" t="s">
        <v>108</v>
      </c>
      <c r="D13" s="251">
        <v>13</v>
      </c>
      <c r="E13" s="138" t="s">
        <v>31</v>
      </c>
      <c r="F13" s="250">
        <v>21</v>
      </c>
      <c r="G13" s="143">
        <v>15</v>
      </c>
      <c r="H13" s="138" t="s">
        <v>31</v>
      </c>
      <c r="I13" s="144">
        <v>21</v>
      </c>
      <c r="J13" s="143"/>
      <c r="K13" s="138" t="s">
        <v>31</v>
      </c>
      <c r="L13" s="144"/>
      <c r="M13" s="139">
        <f>D13+G13+J13</f>
        <v>28</v>
      </c>
      <c r="N13" s="140">
        <f>F13+I13+L13</f>
        <v>42</v>
      </c>
      <c r="O13" s="240">
        <f>IF(D13&gt;F13,1,0)+IF(G13&gt;I13,1,0)+IF(J13&gt;L13,1,0)</f>
        <v>0</v>
      </c>
      <c r="P13" s="241">
        <f>IF(D13&lt;F13,1,0)+IF(G13&lt;I13,1,0)+IF(J13&lt;L13,1,0)</f>
        <v>2</v>
      </c>
      <c r="Q13" s="242">
        <f aca="true" t="shared" si="0" ref="Q13:R16">IF(O13=2,1,0)</f>
        <v>0</v>
      </c>
      <c r="R13" s="243">
        <f t="shared" si="0"/>
        <v>1</v>
      </c>
      <c r="S13" s="26"/>
    </row>
    <row r="14" spans="1:19" ht="30" customHeight="1">
      <c r="A14" s="48" t="s">
        <v>23</v>
      </c>
      <c r="B14" s="258" t="s">
        <v>118</v>
      </c>
      <c r="C14" s="47" t="s">
        <v>109</v>
      </c>
      <c r="D14" s="251">
        <v>13</v>
      </c>
      <c r="E14" s="138" t="s">
        <v>31</v>
      </c>
      <c r="F14" s="250">
        <v>21</v>
      </c>
      <c r="G14" s="143">
        <v>11</v>
      </c>
      <c r="H14" s="138" t="s">
        <v>31</v>
      </c>
      <c r="I14" s="144">
        <v>21</v>
      </c>
      <c r="J14" s="143"/>
      <c r="K14" s="138" t="s">
        <v>31</v>
      </c>
      <c r="L14" s="144"/>
      <c r="M14" s="139">
        <f>D14+G14+J14</f>
        <v>24</v>
      </c>
      <c r="N14" s="140">
        <f>F14+I14+L14</f>
        <v>42</v>
      </c>
      <c r="O14" s="240">
        <f>IF(D14&gt;F14,1,0)+IF(G14&gt;I14,1,0)+IF(J14&gt;L14,1,0)</f>
        <v>0</v>
      </c>
      <c r="P14" s="241">
        <f>IF(D14&lt;F14,1,0)+IF(G14&lt;I14,1,0)+IF(J14&lt;L14,1,0)</f>
        <v>2</v>
      </c>
      <c r="Q14" s="242">
        <f t="shared" si="0"/>
        <v>0</v>
      </c>
      <c r="R14" s="243">
        <f t="shared" si="0"/>
        <v>1</v>
      </c>
      <c r="S14" s="26"/>
    </row>
    <row r="15" spans="1:19" ht="30" customHeight="1">
      <c r="A15" s="48" t="s">
        <v>25</v>
      </c>
      <c r="B15" s="258" t="s">
        <v>92</v>
      </c>
      <c r="C15" s="47" t="s">
        <v>110</v>
      </c>
      <c r="D15" s="251">
        <v>21</v>
      </c>
      <c r="E15" s="138" t="s">
        <v>31</v>
      </c>
      <c r="F15" s="250">
        <v>0</v>
      </c>
      <c r="G15" s="143">
        <v>21</v>
      </c>
      <c r="H15" s="138" t="s">
        <v>31</v>
      </c>
      <c r="I15" s="144">
        <v>0</v>
      </c>
      <c r="J15" s="143"/>
      <c r="K15" s="138" t="s">
        <v>31</v>
      </c>
      <c r="L15" s="144"/>
      <c r="M15" s="139">
        <f>D15+G15+J15</f>
        <v>42</v>
      </c>
      <c r="N15" s="140">
        <f>F15+I15+L15</f>
        <v>0</v>
      </c>
      <c r="O15" s="240">
        <f>IF(D15&gt;F15,1,0)+IF(G15&gt;I15,1,0)+IF(J15&gt;L15,1,0)</f>
        <v>2</v>
      </c>
      <c r="P15" s="241">
        <f>IF(D15&lt;F15,1,0)+IF(G15&lt;I15,1,0)+IF(J15&lt;L15,1,0)</f>
        <v>0</v>
      </c>
      <c r="Q15" s="242">
        <f t="shared" si="0"/>
        <v>1</v>
      </c>
      <c r="R15" s="243">
        <f t="shared" si="0"/>
        <v>0</v>
      </c>
      <c r="S15" s="26"/>
    </row>
    <row r="16" spans="1:19" ht="30" customHeight="1" thickBot="1">
      <c r="A16" s="48" t="s">
        <v>24</v>
      </c>
      <c r="B16" s="258" t="s">
        <v>93</v>
      </c>
      <c r="C16" s="47" t="s">
        <v>111</v>
      </c>
      <c r="D16" s="251">
        <v>23</v>
      </c>
      <c r="E16" s="138" t="s">
        <v>31</v>
      </c>
      <c r="F16" s="250">
        <v>21</v>
      </c>
      <c r="G16" s="143">
        <v>21</v>
      </c>
      <c r="H16" s="138" t="s">
        <v>31</v>
      </c>
      <c r="I16" s="144">
        <v>16</v>
      </c>
      <c r="J16" s="143"/>
      <c r="K16" s="138" t="s">
        <v>31</v>
      </c>
      <c r="L16" s="144"/>
      <c r="M16" s="139">
        <f>D16+G16+J16</f>
        <v>44</v>
      </c>
      <c r="N16" s="140">
        <f>F16+I16+L16</f>
        <v>37</v>
      </c>
      <c r="O16" s="240">
        <f>IF(D16&gt;F16,1,0)+IF(G16&gt;I16,1,0)+IF(J16&gt;L16,1,0)</f>
        <v>2</v>
      </c>
      <c r="P16" s="241">
        <f>IF(D16&lt;F16,1,0)+IF(G16&lt;I16,1,0)+IF(J16&lt;L16,1,0)</f>
        <v>0</v>
      </c>
      <c r="Q16" s="242">
        <f t="shared" si="0"/>
        <v>1</v>
      </c>
      <c r="R16" s="243">
        <f t="shared" si="0"/>
        <v>0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remíza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138</v>
      </c>
      <c r="N17" s="142">
        <f t="shared" si="1"/>
        <v>121</v>
      </c>
      <c r="O17" s="244">
        <f t="shared" si="1"/>
        <v>4</v>
      </c>
      <c r="P17" s="245">
        <f t="shared" si="1"/>
        <v>4</v>
      </c>
      <c r="Q17" s="244">
        <f t="shared" si="1"/>
        <v>2</v>
      </c>
      <c r="R17" s="245">
        <f t="shared" si="1"/>
        <v>2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116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104</v>
      </c>
      <c r="C13" s="47" t="s">
        <v>100</v>
      </c>
      <c r="D13" s="251">
        <v>21</v>
      </c>
      <c r="E13" s="138" t="s">
        <v>31</v>
      </c>
      <c r="F13" s="250">
        <v>14</v>
      </c>
      <c r="G13" s="143">
        <v>17</v>
      </c>
      <c r="H13" s="138" t="s">
        <v>31</v>
      </c>
      <c r="I13" s="144">
        <v>21</v>
      </c>
      <c r="J13" s="143">
        <v>15</v>
      </c>
      <c r="K13" s="138" t="s">
        <v>31</v>
      </c>
      <c r="L13" s="144">
        <v>21</v>
      </c>
      <c r="M13" s="139">
        <f>D13+G13+J13</f>
        <v>53</v>
      </c>
      <c r="N13" s="140">
        <f>F13+I13+L13</f>
        <v>56</v>
      </c>
      <c r="O13" s="240">
        <f>IF(D13&gt;F13,1,0)+IF(G13&gt;I13,1,0)+IF(J13&gt;L13,1,0)</f>
        <v>1</v>
      </c>
      <c r="P13" s="241">
        <f>IF(D13&lt;F13,1,0)+IF(G13&lt;I13,1,0)+IF(J13&lt;L13,1,0)</f>
        <v>2</v>
      </c>
      <c r="Q13" s="242">
        <f aca="true" t="shared" si="0" ref="Q13:R16">IF(O13=2,1,0)</f>
        <v>0</v>
      </c>
      <c r="R13" s="243">
        <f t="shared" si="0"/>
        <v>1</v>
      </c>
      <c r="S13" s="26"/>
    </row>
    <row r="14" spans="1:19" ht="30" customHeight="1">
      <c r="A14" s="48" t="s">
        <v>23</v>
      </c>
      <c r="B14" s="47" t="s">
        <v>105</v>
      </c>
      <c r="C14" s="47" t="s">
        <v>101</v>
      </c>
      <c r="D14" s="251">
        <v>14</v>
      </c>
      <c r="E14" s="138" t="s">
        <v>31</v>
      </c>
      <c r="F14" s="250">
        <v>21</v>
      </c>
      <c r="G14" s="143">
        <v>12</v>
      </c>
      <c r="H14" s="138" t="s">
        <v>31</v>
      </c>
      <c r="I14" s="144">
        <v>21</v>
      </c>
      <c r="J14" s="143"/>
      <c r="K14" s="138" t="s">
        <v>31</v>
      </c>
      <c r="L14" s="144"/>
      <c r="M14" s="139">
        <f>D14+G14+J14</f>
        <v>26</v>
      </c>
      <c r="N14" s="140">
        <f>F14+I14+L14</f>
        <v>42</v>
      </c>
      <c r="O14" s="240">
        <f>IF(D14&gt;F14,1,0)+IF(G14&gt;I14,1,0)+IF(J14&gt;L14,1,0)</f>
        <v>0</v>
      </c>
      <c r="P14" s="241">
        <f>IF(D14&lt;F14,1,0)+IF(G14&lt;I14,1,0)+IF(J14&lt;L14,1,0)</f>
        <v>2</v>
      </c>
      <c r="Q14" s="242">
        <f t="shared" si="0"/>
        <v>0</v>
      </c>
      <c r="R14" s="243">
        <f t="shared" si="0"/>
        <v>1</v>
      </c>
      <c r="S14" s="26"/>
    </row>
    <row r="15" spans="1:19" ht="30" customHeight="1">
      <c r="A15" s="48" t="s">
        <v>25</v>
      </c>
      <c r="B15" s="47" t="s">
        <v>106</v>
      </c>
      <c r="C15" s="47" t="s">
        <v>102</v>
      </c>
      <c r="D15" s="251">
        <v>19</v>
      </c>
      <c r="E15" s="138" t="s">
        <v>31</v>
      </c>
      <c r="F15" s="250">
        <v>21</v>
      </c>
      <c r="G15" s="143">
        <v>12</v>
      </c>
      <c r="H15" s="138" t="s">
        <v>31</v>
      </c>
      <c r="I15" s="144">
        <v>21</v>
      </c>
      <c r="J15" s="143"/>
      <c r="K15" s="138" t="s">
        <v>31</v>
      </c>
      <c r="L15" s="144"/>
      <c r="M15" s="139">
        <f>D15+G15+J15</f>
        <v>31</v>
      </c>
      <c r="N15" s="140">
        <f>F15+I15+L15</f>
        <v>42</v>
      </c>
      <c r="O15" s="240">
        <f>IF(D15&gt;F15,1,0)+IF(G15&gt;I15,1,0)+IF(J15&gt;L15,1,0)</f>
        <v>0</v>
      </c>
      <c r="P15" s="241">
        <f>IF(D15&lt;F15,1,0)+IF(G15&lt;I15,1,0)+IF(J15&lt;L15,1,0)</f>
        <v>2</v>
      </c>
      <c r="Q15" s="242">
        <f t="shared" si="0"/>
        <v>0</v>
      </c>
      <c r="R15" s="243">
        <f t="shared" si="0"/>
        <v>1</v>
      </c>
      <c r="S15" s="26"/>
    </row>
    <row r="16" spans="1:19" ht="30" customHeight="1" thickBot="1">
      <c r="A16" s="48" t="s">
        <v>24</v>
      </c>
      <c r="B16" s="47" t="s">
        <v>107</v>
      </c>
      <c r="C16" s="47" t="s">
        <v>103</v>
      </c>
      <c r="D16" s="251">
        <v>19</v>
      </c>
      <c r="E16" s="138" t="s">
        <v>31</v>
      </c>
      <c r="F16" s="250">
        <v>21</v>
      </c>
      <c r="G16" s="143">
        <v>21</v>
      </c>
      <c r="H16" s="138" t="s">
        <v>31</v>
      </c>
      <c r="I16" s="144">
        <v>17</v>
      </c>
      <c r="J16" s="143">
        <v>18</v>
      </c>
      <c r="K16" s="138" t="s">
        <v>31</v>
      </c>
      <c r="L16" s="144">
        <v>21</v>
      </c>
      <c r="M16" s="139">
        <f>D16+G16+J16</f>
        <v>58</v>
      </c>
      <c r="N16" s="140">
        <f>F16+I16+L16</f>
        <v>59</v>
      </c>
      <c r="O16" s="240">
        <f>IF(D16&gt;F16,1,0)+IF(G16&gt;I16,1,0)+IF(J16&gt;L16,1,0)</f>
        <v>1</v>
      </c>
      <c r="P16" s="241">
        <f>IF(D16&lt;F16,1,0)+IF(G16&lt;I16,1,0)+IF(J16&lt;L16,1,0)</f>
        <v>2</v>
      </c>
      <c r="Q16" s="242">
        <f t="shared" si="0"/>
        <v>0</v>
      </c>
      <c r="R16" s="243">
        <f t="shared" si="0"/>
        <v>1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Krumloš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168</v>
      </c>
      <c r="N17" s="142">
        <f t="shared" si="1"/>
        <v>199</v>
      </c>
      <c r="O17" s="244">
        <f t="shared" si="1"/>
        <v>2</v>
      </c>
      <c r="P17" s="245">
        <f t="shared" si="1"/>
        <v>8</v>
      </c>
      <c r="Q17" s="244">
        <f t="shared" si="1"/>
        <v>0</v>
      </c>
      <c r="R17" s="245">
        <f t="shared" si="1"/>
        <v>4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81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119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120</v>
      </c>
      <c r="C13" s="257" t="s">
        <v>121</v>
      </c>
      <c r="D13" s="251">
        <v>21</v>
      </c>
      <c r="E13" s="138" t="s">
        <v>31</v>
      </c>
      <c r="F13" s="250">
        <v>10</v>
      </c>
      <c r="G13" s="143">
        <v>21</v>
      </c>
      <c r="H13" s="138" t="s">
        <v>31</v>
      </c>
      <c r="I13" s="144">
        <v>15</v>
      </c>
      <c r="J13" s="143"/>
      <c r="K13" s="138" t="s">
        <v>31</v>
      </c>
      <c r="L13" s="144"/>
      <c r="M13" s="139">
        <f>D13+G13+J13</f>
        <v>42</v>
      </c>
      <c r="N13" s="140">
        <f>F13+I13+L13</f>
        <v>25</v>
      </c>
      <c r="O13" s="240">
        <f>IF(D13&gt;F13,1,0)+IF(G13&gt;I13,1,0)+IF(J13&gt;L13,1,0)</f>
        <v>2</v>
      </c>
      <c r="P13" s="241">
        <f>IF(D13&lt;F13,1,0)+IF(G13&lt;I13,1,0)+IF(J13&lt;L13,1,0)</f>
        <v>0</v>
      </c>
      <c r="Q13" s="242">
        <f aca="true" t="shared" si="0" ref="Q13:R16">IF(O13=2,1,0)</f>
        <v>1</v>
      </c>
      <c r="R13" s="243">
        <f t="shared" si="0"/>
        <v>0</v>
      </c>
      <c r="S13" s="26"/>
    </row>
    <row r="14" spans="1:19" ht="30" customHeight="1">
      <c r="A14" s="48" t="s">
        <v>23</v>
      </c>
      <c r="B14" s="47" t="s">
        <v>97</v>
      </c>
      <c r="C14" s="258" t="s">
        <v>90</v>
      </c>
      <c r="D14" s="251">
        <v>19</v>
      </c>
      <c r="E14" s="138" t="s">
        <v>31</v>
      </c>
      <c r="F14" s="250">
        <v>21</v>
      </c>
      <c r="G14" s="143">
        <v>19</v>
      </c>
      <c r="H14" s="138" t="s">
        <v>31</v>
      </c>
      <c r="I14" s="144">
        <v>21</v>
      </c>
      <c r="J14" s="143"/>
      <c r="K14" s="138" t="s">
        <v>31</v>
      </c>
      <c r="L14" s="144"/>
      <c r="M14" s="139">
        <f>D14+G14+J14</f>
        <v>38</v>
      </c>
      <c r="N14" s="140">
        <f>F14+I14+L14</f>
        <v>42</v>
      </c>
      <c r="O14" s="240">
        <f>IF(D14&gt;F14,1,0)+IF(G14&gt;I14,1,0)+IF(J14&gt;L14,1,0)</f>
        <v>0</v>
      </c>
      <c r="P14" s="241">
        <f>IF(D14&lt;F14,1,0)+IF(G14&lt;I14,1,0)+IF(J14&lt;L14,1,0)</f>
        <v>2</v>
      </c>
      <c r="Q14" s="242">
        <f t="shared" si="0"/>
        <v>0</v>
      </c>
      <c r="R14" s="243">
        <f t="shared" si="0"/>
        <v>1</v>
      </c>
      <c r="S14" s="26"/>
    </row>
    <row r="15" spans="1:19" ht="30" customHeight="1">
      <c r="A15" s="48" t="s">
        <v>25</v>
      </c>
      <c r="B15" s="47" t="s">
        <v>98</v>
      </c>
      <c r="C15" s="258" t="s">
        <v>122</v>
      </c>
      <c r="D15" s="251">
        <v>21</v>
      </c>
      <c r="E15" s="138" t="s">
        <v>31</v>
      </c>
      <c r="F15" s="250">
        <v>17</v>
      </c>
      <c r="G15" s="143">
        <v>21</v>
      </c>
      <c r="H15" s="138" t="s">
        <v>31</v>
      </c>
      <c r="I15" s="144">
        <v>15</v>
      </c>
      <c r="J15" s="143"/>
      <c r="K15" s="138" t="s">
        <v>31</v>
      </c>
      <c r="L15" s="144"/>
      <c r="M15" s="139">
        <f>D15+G15+J15</f>
        <v>42</v>
      </c>
      <c r="N15" s="140">
        <f>F15+I15+L15</f>
        <v>32</v>
      </c>
      <c r="O15" s="240">
        <f>IF(D15&gt;F15,1,0)+IF(G15&gt;I15,1,0)+IF(J15&gt;L15,1,0)</f>
        <v>2</v>
      </c>
      <c r="P15" s="241">
        <f>IF(D15&lt;F15,1,0)+IF(G15&lt;I15,1,0)+IF(J15&lt;L15,1,0)</f>
        <v>0</v>
      </c>
      <c r="Q15" s="242">
        <f t="shared" si="0"/>
        <v>1</v>
      </c>
      <c r="R15" s="243">
        <f t="shared" si="0"/>
        <v>0</v>
      </c>
      <c r="S15" s="26"/>
    </row>
    <row r="16" spans="1:19" ht="30" customHeight="1" thickBot="1">
      <c r="A16" s="48" t="s">
        <v>24</v>
      </c>
      <c r="B16" s="47" t="s">
        <v>114</v>
      </c>
      <c r="C16" s="258" t="s">
        <v>123</v>
      </c>
      <c r="D16" s="251">
        <v>21</v>
      </c>
      <c r="E16" s="138" t="s">
        <v>31</v>
      </c>
      <c r="F16" s="250">
        <v>18</v>
      </c>
      <c r="G16" s="143">
        <v>24</v>
      </c>
      <c r="H16" s="138" t="s">
        <v>31</v>
      </c>
      <c r="I16" s="144">
        <v>22</v>
      </c>
      <c r="J16" s="143"/>
      <c r="K16" s="138" t="s">
        <v>31</v>
      </c>
      <c r="L16" s="144"/>
      <c r="M16" s="139">
        <f>D16+G16+J16</f>
        <v>45</v>
      </c>
      <c r="N16" s="140">
        <f>F16+I16+L16</f>
        <v>40</v>
      </c>
      <c r="O16" s="240">
        <f>IF(D16&gt;F16,1,0)+IF(G16&gt;I16,1,0)+IF(J16&gt;L16,1,0)</f>
        <v>2</v>
      </c>
      <c r="P16" s="241">
        <f>IF(D16&lt;F16,1,0)+IF(G16&lt;I16,1,0)+IF(J16&lt;L16,1,0)</f>
        <v>0</v>
      </c>
      <c r="Q16" s="242">
        <f t="shared" si="0"/>
        <v>1</v>
      </c>
      <c r="R16" s="243">
        <f t="shared" si="0"/>
        <v>0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Jupíci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167</v>
      </c>
      <c r="N17" s="142">
        <f t="shared" si="1"/>
        <v>139</v>
      </c>
      <c r="O17" s="244">
        <f t="shared" si="1"/>
        <v>6</v>
      </c>
      <c r="P17" s="245">
        <f t="shared" si="1"/>
        <v>2</v>
      </c>
      <c r="Q17" s="244">
        <f t="shared" si="1"/>
        <v>3</v>
      </c>
      <c r="R17" s="245">
        <f t="shared" si="1"/>
        <v>1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32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119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57" t="s">
        <v>94</v>
      </c>
      <c r="C13" s="47" t="s">
        <v>124</v>
      </c>
      <c r="D13" s="251">
        <v>21</v>
      </c>
      <c r="E13" s="138" t="s">
        <v>31</v>
      </c>
      <c r="F13" s="250">
        <v>17</v>
      </c>
      <c r="G13" s="143">
        <v>14</v>
      </c>
      <c r="H13" s="138" t="s">
        <v>31</v>
      </c>
      <c r="I13" s="144">
        <v>21</v>
      </c>
      <c r="J13" s="143">
        <v>21</v>
      </c>
      <c r="K13" s="138" t="s">
        <v>31</v>
      </c>
      <c r="L13" s="144">
        <v>16</v>
      </c>
      <c r="M13" s="139">
        <f>D13+G13+J13</f>
        <v>56</v>
      </c>
      <c r="N13" s="140">
        <f>F13+I13+L13</f>
        <v>54</v>
      </c>
      <c r="O13" s="240">
        <f>IF(D13&gt;F13,1,0)+IF(G13&gt;I13,1,0)+IF(J13&gt;L13,1,0)</f>
        <v>2</v>
      </c>
      <c r="P13" s="241">
        <f>IF(D13&lt;F13,1,0)+IF(G13&lt;I13,1,0)+IF(J13&lt;L13,1,0)</f>
        <v>1</v>
      </c>
      <c r="Q13" s="242">
        <f>IF(O13=2,1,0)</f>
        <v>1</v>
      </c>
      <c r="R13" s="243">
        <f>IF(P13=2,1,0)</f>
        <v>0</v>
      </c>
      <c r="S13" s="26"/>
    </row>
    <row r="14" spans="1:19" ht="30" customHeight="1">
      <c r="A14" s="48" t="s">
        <v>23</v>
      </c>
      <c r="B14" s="258" t="s">
        <v>38</v>
      </c>
      <c r="C14" s="47" t="s">
        <v>125</v>
      </c>
      <c r="D14" s="251">
        <v>13</v>
      </c>
      <c r="E14" s="138" t="s">
        <v>31</v>
      </c>
      <c r="F14" s="250" t="s">
        <v>35</v>
      </c>
      <c r="G14" s="143">
        <v>19</v>
      </c>
      <c r="H14" s="138" t="s">
        <v>31</v>
      </c>
      <c r="I14" s="144">
        <v>21</v>
      </c>
      <c r="J14" s="143"/>
      <c r="K14" s="138" t="s">
        <v>31</v>
      </c>
      <c r="L14" s="144"/>
      <c r="M14" s="139">
        <f>D14+G14+J14</f>
        <v>32</v>
      </c>
      <c r="N14" s="140">
        <f>F14+I14+L14</f>
        <v>42</v>
      </c>
      <c r="O14" s="240">
        <f>IF(D14&gt;F14,1,0)+IF(G14&gt;I14,1,0)+IF(J14&gt;L14,1,0)</f>
        <v>0</v>
      </c>
      <c r="P14" s="241">
        <f>IF(D14&lt;F14,1,0)+IF(G14&lt;I14,1,0)+IF(J14&lt;L14,1,0)</f>
        <v>2</v>
      </c>
      <c r="Q14" s="242">
        <f aca="true" t="shared" si="0" ref="Q14:R16">IF(O14=2,1,0)</f>
        <v>0</v>
      </c>
      <c r="R14" s="243">
        <f t="shared" si="0"/>
        <v>1</v>
      </c>
      <c r="S14" s="26"/>
    </row>
    <row r="15" spans="1:19" ht="30" customHeight="1">
      <c r="A15" s="48" t="s">
        <v>25</v>
      </c>
      <c r="B15" s="258" t="s">
        <v>115</v>
      </c>
      <c r="C15" s="47" t="s">
        <v>106</v>
      </c>
      <c r="D15" s="251">
        <v>22</v>
      </c>
      <c r="E15" s="138" t="s">
        <v>31</v>
      </c>
      <c r="F15" s="250">
        <v>24</v>
      </c>
      <c r="G15" s="143">
        <v>21</v>
      </c>
      <c r="H15" s="138" t="s">
        <v>31</v>
      </c>
      <c r="I15" s="144">
        <v>19</v>
      </c>
      <c r="J15" s="143">
        <v>14</v>
      </c>
      <c r="K15" s="138" t="s">
        <v>31</v>
      </c>
      <c r="L15" s="144">
        <v>21</v>
      </c>
      <c r="M15" s="139">
        <f>D15+G15+J15</f>
        <v>57</v>
      </c>
      <c r="N15" s="140">
        <f>F15+I15+L15</f>
        <v>64</v>
      </c>
      <c r="O15" s="240">
        <f>IF(D15&gt;F15,1,0)+IF(G15&gt;I15,1,0)+IF(J15&gt;L15,1,0)</f>
        <v>1</v>
      </c>
      <c r="P15" s="241">
        <f>IF(D15&lt;F15,1,0)+IF(G15&lt;I15,1,0)+IF(J15&lt;L15,1,0)</f>
        <v>2</v>
      </c>
      <c r="Q15" s="242">
        <f t="shared" si="0"/>
        <v>0</v>
      </c>
      <c r="R15" s="243">
        <f t="shared" si="0"/>
        <v>1</v>
      </c>
      <c r="S15" s="26"/>
    </row>
    <row r="16" spans="1:19" ht="30" customHeight="1" thickBot="1">
      <c r="A16" s="48" t="s">
        <v>24</v>
      </c>
      <c r="B16" s="258" t="s">
        <v>95</v>
      </c>
      <c r="C16" s="47" t="s">
        <v>107</v>
      </c>
      <c r="D16" s="251">
        <v>14</v>
      </c>
      <c r="E16" s="138" t="s">
        <v>31</v>
      </c>
      <c r="F16" s="250">
        <v>21</v>
      </c>
      <c r="G16" s="143">
        <v>19</v>
      </c>
      <c r="H16" s="138" t="s">
        <v>31</v>
      </c>
      <c r="I16" s="144">
        <v>21</v>
      </c>
      <c r="J16" s="143"/>
      <c r="K16" s="138" t="s">
        <v>31</v>
      </c>
      <c r="L16" s="144"/>
      <c r="M16" s="139">
        <f>D16+G16+J16</f>
        <v>33</v>
      </c>
      <c r="N16" s="140">
        <f>F16+I16+L16</f>
        <v>42</v>
      </c>
      <c r="O16" s="240">
        <f>IF(D16&gt;F16,1,0)+IF(G16&gt;I16,1,0)+IF(J16&gt;L16,1,0)</f>
        <v>0</v>
      </c>
      <c r="P16" s="241">
        <f>IF(D16&lt;F16,1,0)+IF(G16&lt;I16,1,0)+IF(J16&lt;L16,1,0)</f>
        <v>2</v>
      </c>
      <c r="Q16" s="242">
        <f t="shared" si="0"/>
        <v>0</v>
      </c>
      <c r="R16" s="243">
        <f t="shared" si="0"/>
        <v>1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GOGO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178</v>
      </c>
      <c r="N17" s="142">
        <f t="shared" si="1"/>
        <v>202</v>
      </c>
      <c r="O17" s="244">
        <f t="shared" si="1"/>
        <v>3</v>
      </c>
      <c r="P17" s="245">
        <f t="shared" si="1"/>
        <v>7</v>
      </c>
      <c r="Q17" s="244">
        <f t="shared" si="1"/>
        <v>1</v>
      </c>
      <c r="R17" s="245">
        <f t="shared" si="1"/>
        <v>3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82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119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108</v>
      </c>
      <c r="C13" s="47" t="s">
        <v>100</v>
      </c>
      <c r="D13" s="251">
        <v>18</v>
      </c>
      <c r="E13" s="138" t="s">
        <v>31</v>
      </c>
      <c r="F13" s="250">
        <v>21</v>
      </c>
      <c r="G13" s="143">
        <v>19</v>
      </c>
      <c r="H13" s="138" t="s">
        <v>31</v>
      </c>
      <c r="I13" s="144">
        <v>21</v>
      </c>
      <c r="J13" s="143"/>
      <c r="K13" s="138" t="s">
        <v>31</v>
      </c>
      <c r="L13" s="144"/>
      <c r="M13" s="139">
        <f>D13+G13+J13</f>
        <v>37</v>
      </c>
      <c r="N13" s="140">
        <f>F13+I13+L13</f>
        <v>42</v>
      </c>
      <c r="O13" s="240">
        <f>IF(D13&gt;F13,1,0)+IF(G13&gt;I13,1,0)+IF(J13&gt;L13,1,0)</f>
        <v>0</v>
      </c>
      <c r="P13" s="241">
        <f>IF(D13&lt;F13,1,0)+IF(G13&lt;I13,1,0)+IF(J13&lt;L13,1,0)</f>
        <v>2</v>
      </c>
      <c r="Q13" s="242">
        <f aca="true" t="shared" si="0" ref="Q13:R16">IF(O13=2,1,0)</f>
        <v>0</v>
      </c>
      <c r="R13" s="243">
        <f t="shared" si="0"/>
        <v>1</v>
      </c>
      <c r="S13" s="26"/>
    </row>
    <row r="14" spans="1:19" ht="30" customHeight="1">
      <c r="A14" s="48" t="s">
        <v>23</v>
      </c>
      <c r="B14" s="47" t="s">
        <v>109</v>
      </c>
      <c r="C14" s="47" t="s">
        <v>101</v>
      </c>
      <c r="D14" s="251">
        <v>21</v>
      </c>
      <c r="E14" s="138" t="s">
        <v>31</v>
      </c>
      <c r="F14" s="250">
        <v>15</v>
      </c>
      <c r="G14" s="143">
        <v>17</v>
      </c>
      <c r="H14" s="138" t="s">
        <v>31</v>
      </c>
      <c r="I14" s="144">
        <v>21</v>
      </c>
      <c r="J14" s="143">
        <v>19</v>
      </c>
      <c r="K14" s="138" t="s">
        <v>31</v>
      </c>
      <c r="L14" s="144">
        <v>21</v>
      </c>
      <c r="M14" s="139">
        <f>D14+G14+J14</f>
        <v>57</v>
      </c>
      <c r="N14" s="140">
        <f>F14+I14+L14</f>
        <v>57</v>
      </c>
      <c r="O14" s="240">
        <f>IF(D14&gt;F14,1,0)+IF(G14&gt;I14,1,0)+IF(J14&gt;L14,1,0)</f>
        <v>1</v>
      </c>
      <c r="P14" s="241">
        <f>IF(D14&lt;F14,1,0)+IF(G14&lt;I14,1,0)+IF(J14&lt;L14,1,0)</f>
        <v>2</v>
      </c>
      <c r="Q14" s="242">
        <f t="shared" si="0"/>
        <v>0</v>
      </c>
      <c r="R14" s="243">
        <f t="shared" si="0"/>
        <v>1</v>
      </c>
      <c r="S14" s="26"/>
    </row>
    <row r="15" spans="1:19" ht="30" customHeight="1">
      <c r="A15" s="48" t="s">
        <v>25</v>
      </c>
      <c r="B15" s="47" t="s">
        <v>110</v>
      </c>
      <c r="C15" s="47" t="s">
        <v>102</v>
      </c>
      <c r="D15" s="251">
        <v>0</v>
      </c>
      <c r="E15" s="138" t="s">
        <v>31</v>
      </c>
      <c r="F15" s="250">
        <v>21</v>
      </c>
      <c r="G15" s="143">
        <v>0</v>
      </c>
      <c r="H15" s="138" t="s">
        <v>31</v>
      </c>
      <c r="I15" s="144">
        <v>21</v>
      </c>
      <c r="J15" s="143"/>
      <c r="K15" s="138" t="s">
        <v>31</v>
      </c>
      <c r="L15" s="144"/>
      <c r="M15" s="139">
        <f>D15+G15+J15</f>
        <v>0</v>
      </c>
      <c r="N15" s="140">
        <f>F15+I15+L15</f>
        <v>42</v>
      </c>
      <c r="O15" s="240">
        <f>IF(D15&gt;F15,1,0)+IF(G15&gt;I15,1,0)+IF(J15&gt;L15,1,0)</f>
        <v>0</v>
      </c>
      <c r="P15" s="241">
        <f>IF(D15&lt;F15,1,0)+IF(G15&lt;I15,1,0)+IF(J15&lt;L15,1,0)</f>
        <v>2</v>
      </c>
      <c r="Q15" s="242">
        <f t="shared" si="0"/>
        <v>0</v>
      </c>
      <c r="R15" s="243">
        <f t="shared" si="0"/>
        <v>1</v>
      </c>
      <c r="S15" s="26"/>
    </row>
    <row r="16" spans="1:19" ht="30" customHeight="1" thickBot="1">
      <c r="A16" s="48" t="s">
        <v>24</v>
      </c>
      <c r="B16" s="47" t="s">
        <v>111</v>
      </c>
      <c r="C16" s="47" t="s">
        <v>103</v>
      </c>
      <c r="D16" s="251">
        <v>14</v>
      </c>
      <c r="E16" s="138" t="s">
        <v>31</v>
      </c>
      <c r="F16" s="250">
        <v>21</v>
      </c>
      <c r="G16" s="143">
        <v>14</v>
      </c>
      <c r="H16" s="138" t="s">
        <v>31</v>
      </c>
      <c r="I16" s="144">
        <v>21</v>
      </c>
      <c r="J16" s="143"/>
      <c r="K16" s="138" t="s">
        <v>31</v>
      </c>
      <c r="L16" s="144"/>
      <c r="M16" s="139">
        <f>D16+G16+J16</f>
        <v>28</v>
      </c>
      <c r="N16" s="140">
        <f>F16+I16+L16</f>
        <v>42</v>
      </c>
      <c r="O16" s="240">
        <f>IF(D16&gt;F16,1,0)+IF(G16&gt;I16,1,0)+IF(J16&gt;L16,1,0)</f>
        <v>0</v>
      </c>
      <c r="P16" s="241">
        <f>IF(D16&lt;F16,1,0)+IF(G16&lt;I16,1,0)+IF(J16&lt;L16,1,0)</f>
        <v>2</v>
      </c>
      <c r="Q16" s="242">
        <f t="shared" si="0"/>
        <v>0</v>
      </c>
      <c r="R16" s="243">
        <f t="shared" si="0"/>
        <v>1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Krumloš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122</v>
      </c>
      <c r="N17" s="142">
        <f t="shared" si="1"/>
        <v>183</v>
      </c>
      <c r="O17" s="244">
        <f t="shared" si="1"/>
        <v>1</v>
      </c>
      <c r="P17" s="245">
        <f t="shared" si="1"/>
        <v>8</v>
      </c>
      <c r="Q17" s="244">
        <f t="shared" si="1"/>
        <v>0</v>
      </c>
      <c r="R17" s="245">
        <f t="shared" si="1"/>
        <v>4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82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126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97</v>
      </c>
      <c r="C13" s="47" t="s">
        <v>108</v>
      </c>
      <c r="D13" s="251">
        <v>14</v>
      </c>
      <c r="E13" s="138" t="s">
        <v>31</v>
      </c>
      <c r="F13" s="250">
        <v>21</v>
      </c>
      <c r="G13" s="143">
        <v>21</v>
      </c>
      <c r="H13" s="138" t="s">
        <v>31</v>
      </c>
      <c r="I13" s="144">
        <v>11</v>
      </c>
      <c r="J13" s="143">
        <v>17</v>
      </c>
      <c r="K13" s="138" t="s">
        <v>31</v>
      </c>
      <c r="L13" s="144">
        <v>21</v>
      </c>
      <c r="M13" s="139">
        <f>D13+G13+J13</f>
        <v>52</v>
      </c>
      <c r="N13" s="140">
        <f>F13+I13+L13</f>
        <v>53</v>
      </c>
      <c r="O13" s="240">
        <f>IF(D13&gt;F13,1,0)+IF(G13&gt;I13,1,0)+IF(J13&gt;L13,1,0)</f>
        <v>1</v>
      </c>
      <c r="P13" s="241">
        <f>IF(D13&lt;F13,1,0)+IF(G13&lt;I13,1,0)+IF(J13&lt;L13,1,0)</f>
        <v>2</v>
      </c>
      <c r="Q13" s="242">
        <f aca="true" t="shared" si="0" ref="Q13:R16">IF(O13=2,1,0)</f>
        <v>0</v>
      </c>
      <c r="R13" s="243">
        <f t="shared" si="0"/>
        <v>1</v>
      </c>
      <c r="S13" s="26"/>
    </row>
    <row r="14" spans="1:19" ht="30" customHeight="1">
      <c r="A14" s="48" t="s">
        <v>23</v>
      </c>
      <c r="B14" s="47" t="s">
        <v>96</v>
      </c>
      <c r="C14" s="47" t="s">
        <v>109</v>
      </c>
      <c r="D14" s="251">
        <v>16</v>
      </c>
      <c r="E14" s="138" t="s">
        <v>31</v>
      </c>
      <c r="F14" s="250">
        <v>21</v>
      </c>
      <c r="G14" s="143">
        <v>21</v>
      </c>
      <c r="H14" s="138" t="s">
        <v>31</v>
      </c>
      <c r="I14" s="144">
        <v>17</v>
      </c>
      <c r="J14" s="143">
        <v>17</v>
      </c>
      <c r="K14" s="138" t="s">
        <v>31</v>
      </c>
      <c r="L14" s="144">
        <v>21</v>
      </c>
      <c r="M14" s="139">
        <f>D14+G14+J14</f>
        <v>54</v>
      </c>
      <c r="N14" s="140">
        <f>F14+I14+L14</f>
        <v>59</v>
      </c>
      <c r="O14" s="240">
        <f>IF(D14&gt;F14,1,0)+IF(G14&gt;I14,1,0)+IF(J14&gt;L14,1,0)</f>
        <v>1</v>
      </c>
      <c r="P14" s="241">
        <f>IF(D14&lt;F14,1,0)+IF(G14&lt;I14,1,0)+IF(J14&lt;L14,1,0)</f>
        <v>2</v>
      </c>
      <c r="Q14" s="242">
        <f t="shared" si="0"/>
        <v>0</v>
      </c>
      <c r="R14" s="243">
        <f t="shared" si="0"/>
        <v>1</v>
      </c>
      <c r="S14" s="26"/>
    </row>
    <row r="15" spans="1:19" ht="30" customHeight="1">
      <c r="A15" s="48" t="s">
        <v>25</v>
      </c>
      <c r="B15" s="47" t="s">
        <v>98</v>
      </c>
      <c r="C15" s="47" t="s">
        <v>110</v>
      </c>
      <c r="D15" s="251">
        <v>21</v>
      </c>
      <c r="E15" s="138" t="s">
        <v>31</v>
      </c>
      <c r="F15" s="250">
        <v>0</v>
      </c>
      <c r="G15" s="143">
        <v>21</v>
      </c>
      <c r="H15" s="138" t="s">
        <v>31</v>
      </c>
      <c r="I15" s="144">
        <v>0</v>
      </c>
      <c r="J15" s="143"/>
      <c r="K15" s="138" t="s">
        <v>31</v>
      </c>
      <c r="L15" s="144"/>
      <c r="M15" s="139">
        <f>D15+G15+J15</f>
        <v>42</v>
      </c>
      <c r="N15" s="140">
        <f>F15+I15+L15</f>
        <v>0</v>
      </c>
      <c r="O15" s="240">
        <f>IF(D15&gt;F15,1,0)+IF(G15&gt;I15,1,0)+IF(J15&gt;L15,1,0)</f>
        <v>2</v>
      </c>
      <c r="P15" s="241">
        <f>IF(D15&lt;F15,1,0)+IF(G15&lt;I15,1,0)+IF(J15&lt;L15,1,0)</f>
        <v>0</v>
      </c>
      <c r="Q15" s="242">
        <f t="shared" si="0"/>
        <v>1</v>
      </c>
      <c r="R15" s="243">
        <f t="shared" si="0"/>
        <v>0</v>
      </c>
      <c r="S15" s="26"/>
    </row>
    <row r="16" spans="1:19" ht="30" customHeight="1" thickBot="1">
      <c r="A16" s="48" t="s">
        <v>24</v>
      </c>
      <c r="B16" s="47" t="s">
        <v>99</v>
      </c>
      <c r="C16" s="47" t="s">
        <v>111</v>
      </c>
      <c r="D16" s="251">
        <v>17</v>
      </c>
      <c r="E16" s="138" t="s">
        <v>31</v>
      </c>
      <c r="F16" s="250">
        <v>21</v>
      </c>
      <c r="G16" s="143">
        <v>21</v>
      </c>
      <c r="H16" s="138" t="s">
        <v>31</v>
      </c>
      <c r="I16" s="144">
        <v>18</v>
      </c>
      <c r="J16" s="143">
        <v>21</v>
      </c>
      <c r="K16" s="138" t="s">
        <v>31</v>
      </c>
      <c r="L16" s="144">
        <v>15</v>
      </c>
      <c r="M16" s="139">
        <f>D16+G16+J16</f>
        <v>59</v>
      </c>
      <c r="N16" s="140">
        <f>F16+I16+L16</f>
        <v>54</v>
      </c>
      <c r="O16" s="240">
        <f>IF(D16&gt;F16,1,0)+IF(G16&gt;I16,1,0)+IF(J16&gt;L16,1,0)</f>
        <v>2</v>
      </c>
      <c r="P16" s="241">
        <f>IF(D16&lt;F16,1,0)+IF(G16&lt;I16,1,0)+IF(J16&lt;L16,1,0)</f>
        <v>1</v>
      </c>
      <c r="Q16" s="242">
        <f t="shared" si="0"/>
        <v>1</v>
      </c>
      <c r="R16" s="243">
        <f t="shared" si="0"/>
        <v>0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remíza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207</v>
      </c>
      <c r="N17" s="142">
        <f t="shared" si="1"/>
        <v>166</v>
      </c>
      <c r="O17" s="244">
        <f t="shared" si="1"/>
        <v>6</v>
      </c>
      <c r="P17" s="245">
        <f t="shared" si="1"/>
        <v>5</v>
      </c>
      <c r="Q17" s="244">
        <f t="shared" si="1"/>
        <v>2</v>
      </c>
      <c r="R17" s="245">
        <f t="shared" si="1"/>
        <v>2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126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100</v>
      </c>
      <c r="C13" s="257" t="s">
        <v>94</v>
      </c>
      <c r="D13" s="251">
        <v>21</v>
      </c>
      <c r="E13" s="138" t="s">
        <v>31</v>
      </c>
      <c r="F13" s="250">
        <v>16</v>
      </c>
      <c r="G13" s="143">
        <v>21</v>
      </c>
      <c r="H13" s="138" t="s">
        <v>31</v>
      </c>
      <c r="I13" s="144">
        <v>16</v>
      </c>
      <c r="J13" s="143"/>
      <c r="K13" s="138" t="s">
        <v>31</v>
      </c>
      <c r="L13" s="144"/>
      <c r="M13" s="139">
        <f>D13+G13+J13</f>
        <v>42</v>
      </c>
      <c r="N13" s="140">
        <f>F13+I13+L13</f>
        <v>32</v>
      </c>
      <c r="O13" s="240">
        <f>IF(D13&gt;F13,1,0)+IF(G13&gt;I13,1,0)+IF(J13&gt;L13,1,0)</f>
        <v>2</v>
      </c>
      <c r="P13" s="241">
        <f>IF(D13&lt;F13,1,0)+IF(G13&lt;I13,1,0)+IF(J13&lt;L13,1,0)</f>
        <v>0</v>
      </c>
      <c r="Q13" s="242">
        <f aca="true" t="shared" si="0" ref="Q13:R16">IF(O13=2,1,0)</f>
        <v>1</v>
      </c>
      <c r="R13" s="243">
        <f t="shared" si="0"/>
        <v>0</v>
      </c>
      <c r="S13" s="26"/>
    </row>
    <row r="14" spans="1:19" ht="30" customHeight="1">
      <c r="A14" s="48" t="s">
        <v>23</v>
      </c>
      <c r="B14" s="47" t="s">
        <v>101</v>
      </c>
      <c r="C14" s="258" t="s">
        <v>38</v>
      </c>
      <c r="D14" s="251">
        <v>21</v>
      </c>
      <c r="E14" s="138" t="s">
        <v>31</v>
      </c>
      <c r="F14" s="250">
        <v>10</v>
      </c>
      <c r="G14" s="143">
        <v>12</v>
      </c>
      <c r="H14" s="138" t="s">
        <v>31</v>
      </c>
      <c r="I14" s="144">
        <v>21</v>
      </c>
      <c r="J14" s="143">
        <v>21</v>
      </c>
      <c r="K14" s="138" t="s">
        <v>31</v>
      </c>
      <c r="L14" s="144">
        <v>19</v>
      </c>
      <c r="M14" s="139">
        <f>D14+G14+J14</f>
        <v>54</v>
      </c>
      <c r="N14" s="140">
        <f>F14+I14+L14</f>
        <v>50</v>
      </c>
      <c r="O14" s="240">
        <f>IF(D14&gt;F14,1,0)+IF(G14&gt;I14,1,0)+IF(J14&gt;L14,1,0)</f>
        <v>2</v>
      </c>
      <c r="P14" s="241">
        <f>IF(D14&lt;F14,1,0)+IF(G14&lt;I14,1,0)+IF(J14&lt;L14,1,0)</f>
        <v>1</v>
      </c>
      <c r="Q14" s="242">
        <f t="shared" si="0"/>
        <v>1</v>
      </c>
      <c r="R14" s="243">
        <f t="shared" si="0"/>
        <v>0</v>
      </c>
      <c r="S14" s="26"/>
    </row>
    <row r="15" spans="1:19" ht="30" customHeight="1">
      <c r="A15" s="48" t="s">
        <v>25</v>
      </c>
      <c r="B15" s="47" t="s">
        <v>102</v>
      </c>
      <c r="C15" s="258" t="s">
        <v>115</v>
      </c>
      <c r="D15" s="251">
        <v>21</v>
      </c>
      <c r="E15" s="138" t="s">
        <v>31</v>
      </c>
      <c r="F15" s="250">
        <v>13</v>
      </c>
      <c r="G15" s="143">
        <v>21</v>
      </c>
      <c r="H15" s="138" t="s">
        <v>31</v>
      </c>
      <c r="I15" s="144">
        <v>19</v>
      </c>
      <c r="J15" s="143"/>
      <c r="K15" s="138" t="s">
        <v>31</v>
      </c>
      <c r="L15" s="144"/>
      <c r="M15" s="139">
        <f>D15+G15+J15</f>
        <v>42</v>
      </c>
      <c r="N15" s="140">
        <f>F15+I15+L15</f>
        <v>32</v>
      </c>
      <c r="O15" s="240">
        <f>IF(D15&gt;F15,1,0)+IF(G15&gt;I15,1,0)+IF(J15&gt;L15,1,0)</f>
        <v>2</v>
      </c>
      <c r="P15" s="241">
        <f>IF(D15&lt;F15,1,0)+IF(G15&lt;I15,1,0)+IF(J15&lt;L15,1,0)</f>
        <v>0</v>
      </c>
      <c r="Q15" s="242">
        <f t="shared" si="0"/>
        <v>1</v>
      </c>
      <c r="R15" s="243">
        <f t="shared" si="0"/>
        <v>0</v>
      </c>
      <c r="S15" s="26"/>
    </row>
    <row r="16" spans="1:19" ht="30" customHeight="1" thickBot="1">
      <c r="A16" s="48" t="s">
        <v>24</v>
      </c>
      <c r="B16" s="47" t="s">
        <v>103</v>
      </c>
      <c r="C16" s="258" t="s">
        <v>95</v>
      </c>
      <c r="D16" s="251">
        <v>20</v>
      </c>
      <c r="E16" s="138" t="s">
        <v>31</v>
      </c>
      <c r="F16" s="250">
        <v>22</v>
      </c>
      <c r="G16" s="143">
        <v>16</v>
      </c>
      <c r="H16" s="138" t="s">
        <v>31</v>
      </c>
      <c r="I16" s="144">
        <v>21</v>
      </c>
      <c r="J16" s="143"/>
      <c r="K16" s="138" t="s">
        <v>31</v>
      </c>
      <c r="L16" s="144"/>
      <c r="M16" s="139">
        <f>D16+G16+J16</f>
        <v>36</v>
      </c>
      <c r="N16" s="140">
        <f>F16+I16+L16</f>
        <v>43</v>
      </c>
      <c r="O16" s="240">
        <f>IF(D16&gt;F16,1,0)+IF(G16&gt;I16,1,0)+IF(J16&gt;L16,1,0)</f>
        <v>0</v>
      </c>
      <c r="P16" s="241">
        <f>IF(D16&lt;F16,1,0)+IF(G16&lt;I16,1,0)+IF(J16&lt;L16,1,0)</f>
        <v>2</v>
      </c>
      <c r="Q16" s="242">
        <f t="shared" si="0"/>
        <v>0</v>
      </c>
      <c r="R16" s="243">
        <f t="shared" si="0"/>
        <v>1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Krumloš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174</v>
      </c>
      <c r="N17" s="142">
        <f t="shared" si="1"/>
        <v>157</v>
      </c>
      <c r="O17" s="244">
        <f t="shared" si="1"/>
        <v>6</v>
      </c>
      <c r="P17" s="245">
        <f t="shared" si="1"/>
        <v>3</v>
      </c>
      <c r="Q17" s="244">
        <f t="shared" si="1"/>
        <v>3</v>
      </c>
      <c r="R17" s="245">
        <f t="shared" si="1"/>
        <v>1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126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57" t="s">
        <v>90</v>
      </c>
      <c r="C13" s="47" t="s">
        <v>124</v>
      </c>
      <c r="D13" s="251">
        <v>19</v>
      </c>
      <c r="E13" s="138" t="s">
        <v>31</v>
      </c>
      <c r="F13" s="250">
        <v>21</v>
      </c>
      <c r="G13" s="143">
        <v>17</v>
      </c>
      <c r="H13" s="138" t="s">
        <v>31</v>
      </c>
      <c r="I13" s="144">
        <v>21</v>
      </c>
      <c r="J13" s="143"/>
      <c r="K13" s="138" t="s">
        <v>31</v>
      </c>
      <c r="L13" s="144"/>
      <c r="M13" s="139">
        <f>D13+G13+J13</f>
        <v>36</v>
      </c>
      <c r="N13" s="140">
        <f>F13+I13+L13</f>
        <v>42</v>
      </c>
      <c r="O13" s="240">
        <f>IF(D13&gt;F13,1,0)+IF(G13&gt;I13,1,0)+IF(J13&gt;L13,1,0)</f>
        <v>0</v>
      </c>
      <c r="P13" s="241">
        <f>IF(D13&lt;F13,1,0)+IF(G13&lt;I13,1,0)+IF(J13&lt;L13,1,0)</f>
        <v>2</v>
      </c>
      <c r="Q13" s="242">
        <f aca="true" t="shared" si="0" ref="Q13:R16">IF(O13=2,1,0)</f>
        <v>0</v>
      </c>
      <c r="R13" s="243">
        <f t="shared" si="0"/>
        <v>1</v>
      </c>
      <c r="S13" s="26"/>
    </row>
    <row r="14" spans="1:19" ht="30" customHeight="1">
      <c r="A14" s="48" t="s">
        <v>23</v>
      </c>
      <c r="B14" s="258" t="s">
        <v>118</v>
      </c>
      <c r="C14" s="47" t="s">
        <v>125</v>
      </c>
      <c r="D14" s="251">
        <v>16</v>
      </c>
      <c r="E14" s="138" t="s">
        <v>31</v>
      </c>
      <c r="F14" s="250">
        <v>21</v>
      </c>
      <c r="G14" s="143">
        <v>14</v>
      </c>
      <c r="H14" s="138" t="s">
        <v>31</v>
      </c>
      <c r="I14" s="144">
        <v>21</v>
      </c>
      <c r="J14" s="143"/>
      <c r="K14" s="138" t="s">
        <v>31</v>
      </c>
      <c r="L14" s="144"/>
      <c r="M14" s="139">
        <f>D14+G14+J14</f>
        <v>30</v>
      </c>
      <c r="N14" s="140">
        <f>F14+I14+L14</f>
        <v>42</v>
      </c>
      <c r="O14" s="240">
        <f>IF(D14&gt;F14,1,0)+IF(G14&gt;I14,1,0)+IF(J14&gt;L14,1,0)</f>
        <v>0</v>
      </c>
      <c r="P14" s="241">
        <f>IF(D14&lt;F14,1,0)+IF(G14&lt;I14,1,0)+IF(J14&lt;L14,1,0)</f>
        <v>2</v>
      </c>
      <c r="Q14" s="242">
        <f t="shared" si="0"/>
        <v>0</v>
      </c>
      <c r="R14" s="243">
        <f t="shared" si="0"/>
        <v>1</v>
      </c>
      <c r="S14" s="26"/>
    </row>
    <row r="15" spans="1:19" ht="30" customHeight="1">
      <c r="A15" s="48" t="s">
        <v>25</v>
      </c>
      <c r="B15" s="258" t="s">
        <v>127</v>
      </c>
      <c r="C15" s="47" t="s">
        <v>106</v>
      </c>
      <c r="D15" s="251">
        <v>12</v>
      </c>
      <c r="E15" s="138" t="s">
        <v>31</v>
      </c>
      <c r="F15" s="250">
        <v>21</v>
      </c>
      <c r="G15" s="143">
        <v>20</v>
      </c>
      <c r="H15" s="138" t="s">
        <v>31</v>
      </c>
      <c r="I15" s="144">
        <v>22</v>
      </c>
      <c r="J15" s="143"/>
      <c r="K15" s="138" t="s">
        <v>31</v>
      </c>
      <c r="L15" s="144"/>
      <c r="M15" s="139">
        <f>D15+G15+J15</f>
        <v>32</v>
      </c>
      <c r="N15" s="140">
        <f>F15+I15+L15</f>
        <v>43</v>
      </c>
      <c r="O15" s="240">
        <f>IF(D15&gt;F15,1,0)+IF(G15&gt;I15,1,0)+IF(J15&gt;L15,1,0)</f>
        <v>0</v>
      </c>
      <c r="P15" s="241">
        <f>IF(D15&lt;F15,1,0)+IF(G15&lt;I15,1,0)+IF(J15&lt;L15,1,0)</f>
        <v>2</v>
      </c>
      <c r="Q15" s="242">
        <f t="shared" si="0"/>
        <v>0</v>
      </c>
      <c r="R15" s="243">
        <f t="shared" si="0"/>
        <v>1</v>
      </c>
      <c r="S15" s="26"/>
    </row>
    <row r="16" spans="1:19" ht="30" customHeight="1" thickBot="1">
      <c r="A16" s="48" t="s">
        <v>24</v>
      </c>
      <c r="B16" s="258" t="s">
        <v>123</v>
      </c>
      <c r="C16" s="47" t="s">
        <v>107</v>
      </c>
      <c r="D16" s="251">
        <v>21</v>
      </c>
      <c r="E16" s="138" t="s">
        <v>31</v>
      </c>
      <c r="F16" s="250">
        <v>23</v>
      </c>
      <c r="G16" s="143">
        <v>19</v>
      </c>
      <c r="H16" s="138" t="s">
        <v>31</v>
      </c>
      <c r="I16" s="144">
        <v>21</v>
      </c>
      <c r="J16" s="143"/>
      <c r="K16" s="138" t="s">
        <v>31</v>
      </c>
      <c r="L16" s="144"/>
      <c r="M16" s="139">
        <f>D16+G16+J16</f>
        <v>40</v>
      </c>
      <c r="N16" s="140">
        <f>F16+I16+L16</f>
        <v>44</v>
      </c>
      <c r="O16" s="240">
        <f>IF(D16&gt;F16,1,0)+IF(G16&gt;I16,1,0)+IF(J16&gt;L16,1,0)</f>
        <v>0</v>
      </c>
      <c r="P16" s="241">
        <f>IF(D16&lt;F16,1,0)+IF(G16&lt;I16,1,0)+IF(J16&lt;L16,1,0)</f>
        <v>2</v>
      </c>
      <c r="Q16" s="242">
        <f t="shared" si="0"/>
        <v>0</v>
      </c>
      <c r="R16" s="243">
        <f t="shared" si="0"/>
        <v>1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GOGO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138</v>
      </c>
      <c r="N17" s="142">
        <f t="shared" si="1"/>
        <v>171</v>
      </c>
      <c r="O17" s="244">
        <f t="shared" si="1"/>
        <v>0</v>
      </c>
      <c r="P17" s="245">
        <f t="shared" si="1"/>
        <v>8</v>
      </c>
      <c r="Q17" s="244">
        <f t="shared" si="1"/>
        <v>0</v>
      </c>
      <c r="R17" s="245">
        <f t="shared" si="1"/>
        <v>4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65"/>
  <sheetViews>
    <sheetView zoomScale="86" zoomScaleNormal="86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26" width="5.25390625" style="0" customWidth="1"/>
    <col min="27" max="34" width="4.75390625" style="0" customWidth="1"/>
  </cols>
  <sheetData>
    <row r="2" spans="2:3" ht="26.25">
      <c r="B2" s="49" t="s">
        <v>26</v>
      </c>
      <c r="C2" s="50" t="s">
        <v>154</v>
      </c>
    </row>
    <row r="3" spans="2:3" ht="15">
      <c r="B3" s="49" t="s">
        <v>27</v>
      </c>
      <c r="C3" s="51" t="s">
        <v>74</v>
      </c>
    </row>
    <row r="4" spans="2:3" ht="15">
      <c r="B4" s="49" t="s">
        <v>20</v>
      </c>
      <c r="C4" s="51" t="s">
        <v>85</v>
      </c>
    </row>
    <row r="5" ht="12.75">
      <c r="B5" s="49"/>
    </row>
    <row r="6" spans="3:6" ht="16.5" customHeight="1" thickBot="1">
      <c r="C6" s="52"/>
      <c r="D6" s="52"/>
      <c r="E6" s="52"/>
      <c r="F6" s="52"/>
    </row>
    <row r="7" spans="2:35" ht="16.5" customHeight="1">
      <c r="B7" s="53"/>
      <c r="C7" s="54"/>
      <c r="D7" s="55"/>
      <c r="E7" s="55"/>
      <c r="F7" s="56"/>
      <c r="G7" s="54"/>
      <c r="H7" s="55"/>
      <c r="I7" s="55"/>
      <c r="J7" s="56"/>
      <c r="K7" s="57"/>
      <c r="L7" s="58"/>
      <c r="M7" s="58"/>
      <c r="N7" s="59"/>
      <c r="O7" s="57"/>
      <c r="P7" s="58"/>
      <c r="Q7" s="58"/>
      <c r="R7" s="59"/>
      <c r="S7" s="58"/>
      <c r="T7" s="58"/>
      <c r="U7" s="58"/>
      <c r="V7" s="59"/>
      <c r="W7" s="58"/>
      <c r="X7" s="58"/>
      <c r="Y7" s="58"/>
      <c r="Z7" s="60"/>
      <c r="AA7" s="61"/>
      <c r="AB7" s="62"/>
      <c r="AC7" s="63"/>
      <c r="AD7" s="62"/>
      <c r="AE7" s="57"/>
      <c r="AF7" s="59"/>
      <c r="AG7" s="63"/>
      <c r="AH7" s="62"/>
      <c r="AI7" s="64"/>
    </row>
    <row r="8" spans="2:35" ht="16.5" customHeight="1">
      <c r="B8" s="65"/>
      <c r="C8" s="293" t="str">
        <f>B12</f>
        <v>Jupíci</v>
      </c>
      <c r="D8" s="294"/>
      <c r="E8" s="294"/>
      <c r="F8" s="295"/>
      <c r="G8" s="293" t="str">
        <f>B17</f>
        <v>Dobřichovice</v>
      </c>
      <c r="H8" s="294"/>
      <c r="I8" s="294"/>
      <c r="J8" s="295"/>
      <c r="K8" s="293" t="str">
        <f>B22</f>
        <v>Rebelové</v>
      </c>
      <c r="L8" s="294"/>
      <c r="M8" s="294"/>
      <c r="N8" s="295"/>
      <c r="O8" s="293" t="str">
        <f>B27</f>
        <v>Strakonice</v>
      </c>
      <c r="P8" s="294"/>
      <c r="Q8" s="294"/>
      <c r="R8" s="295"/>
      <c r="S8" s="293" t="str">
        <f>B32</f>
        <v>GOGO</v>
      </c>
      <c r="T8" s="294"/>
      <c r="U8" s="294"/>
      <c r="V8" s="295"/>
      <c r="W8" s="294" t="str">
        <f>B37</f>
        <v>Krumloš</v>
      </c>
      <c r="X8" s="294"/>
      <c r="Y8" s="294"/>
      <c r="Z8" s="297"/>
      <c r="AA8" s="68"/>
      <c r="AB8" s="67"/>
      <c r="AC8" s="66"/>
      <c r="AD8" s="67"/>
      <c r="AE8" s="69"/>
      <c r="AF8" s="70"/>
      <c r="AG8" s="66"/>
      <c r="AH8" s="67"/>
      <c r="AI8" s="71" t="s">
        <v>28</v>
      </c>
    </row>
    <row r="9" spans="2:35" ht="16.5" customHeight="1">
      <c r="B9" s="65"/>
      <c r="C9" s="293"/>
      <c r="D9" s="294"/>
      <c r="E9" s="294"/>
      <c r="F9" s="295"/>
      <c r="G9" s="293"/>
      <c r="H9" s="294"/>
      <c r="I9" s="294"/>
      <c r="J9" s="295"/>
      <c r="K9" s="293"/>
      <c r="L9" s="294"/>
      <c r="M9" s="294"/>
      <c r="N9" s="295"/>
      <c r="O9" s="293"/>
      <c r="P9" s="294"/>
      <c r="Q9" s="294"/>
      <c r="R9" s="295"/>
      <c r="S9" s="293"/>
      <c r="T9" s="294"/>
      <c r="U9" s="294"/>
      <c r="V9" s="295"/>
      <c r="W9" s="294"/>
      <c r="X9" s="294"/>
      <c r="Y9" s="294"/>
      <c r="Z9" s="297"/>
      <c r="AA9" s="298" t="s">
        <v>33</v>
      </c>
      <c r="AB9" s="288"/>
      <c r="AC9" s="296" t="s">
        <v>29</v>
      </c>
      <c r="AD9" s="288"/>
      <c r="AE9" s="287" t="s">
        <v>30</v>
      </c>
      <c r="AF9" s="288"/>
      <c r="AG9" s="287" t="s">
        <v>34</v>
      </c>
      <c r="AH9" s="288"/>
      <c r="AI9" s="71" t="s">
        <v>21</v>
      </c>
    </row>
    <row r="10" spans="2:35" ht="16.5" customHeight="1" thickBot="1">
      <c r="B10" s="72"/>
      <c r="C10" s="73"/>
      <c r="D10" s="74"/>
      <c r="E10" s="74"/>
      <c r="F10" s="75"/>
      <c r="G10" s="73"/>
      <c r="H10" s="74"/>
      <c r="I10" s="74"/>
      <c r="J10" s="75"/>
      <c r="K10" s="73"/>
      <c r="L10" s="74"/>
      <c r="M10" s="74"/>
      <c r="N10" s="75"/>
      <c r="O10" s="73"/>
      <c r="P10" s="74"/>
      <c r="Q10" s="74"/>
      <c r="R10" s="75"/>
      <c r="S10" s="74"/>
      <c r="T10" s="74"/>
      <c r="U10" s="74"/>
      <c r="V10" s="75"/>
      <c r="W10" s="74"/>
      <c r="X10" s="74"/>
      <c r="Y10" s="74"/>
      <c r="Z10" s="76"/>
      <c r="AA10" s="77"/>
      <c r="AB10" s="78"/>
      <c r="AC10" s="153"/>
      <c r="AD10" s="78"/>
      <c r="AE10" s="79"/>
      <c r="AF10" s="78"/>
      <c r="AG10" s="79"/>
      <c r="AH10" s="78"/>
      <c r="AI10" s="80"/>
    </row>
    <row r="11" spans="2:35" ht="16.5" customHeight="1" thickTop="1">
      <c r="B11" s="145"/>
      <c r="C11" s="81"/>
      <c r="D11" s="81"/>
      <c r="E11" s="81"/>
      <c r="F11" s="82"/>
      <c r="G11" s="83"/>
      <c r="H11" s="84"/>
      <c r="I11" s="84"/>
      <c r="J11" s="85"/>
      <c r="K11" s="83"/>
      <c r="L11" s="84"/>
      <c r="M11" s="84"/>
      <c r="N11" s="85"/>
      <c r="O11" s="83"/>
      <c r="P11" s="84"/>
      <c r="Q11" s="84"/>
      <c r="R11" s="85"/>
      <c r="S11" s="84"/>
      <c r="T11" s="84"/>
      <c r="U11" s="84"/>
      <c r="V11" s="84"/>
      <c r="W11" s="83"/>
      <c r="X11" s="84"/>
      <c r="Y11" s="84"/>
      <c r="Z11" s="86"/>
      <c r="AA11" s="168"/>
      <c r="AB11" s="169"/>
      <c r="AC11" s="161"/>
      <c r="AD11" s="162"/>
      <c r="AE11" s="154"/>
      <c r="AF11" s="155"/>
      <c r="AG11" s="87"/>
      <c r="AH11" s="88"/>
      <c r="AI11" s="71"/>
    </row>
    <row r="12" spans="2:35" ht="16.5" customHeight="1">
      <c r="B12" s="238" t="s">
        <v>79</v>
      </c>
      <c r="C12" s="89"/>
      <c r="D12" s="90"/>
      <c r="E12" s="90"/>
      <c r="F12" s="91"/>
      <c r="G12" s="92"/>
      <c r="H12" s="151">
        <f>'jup-dobř'!Q17</f>
        <v>2</v>
      </c>
      <c r="I12" s="87">
        <f>'jup-dobř'!R17</f>
        <v>2</v>
      </c>
      <c r="J12" s="88"/>
      <c r="K12" s="92"/>
      <c r="L12" s="151">
        <f>'jup-reb'!Q17</f>
        <v>3</v>
      </c>
      <c r="M12" s="87">
        <f>'jup-reb'!R17</f>
        <v>1</v>
      </c>
      <c r="N12" s="88"/>
      <c r="O12" s="92"/>
      <c r="P12" s="151">
        <f>'jup-stra'!Q17</f>
        <v>3</v>
      </c>
      <c r="Q12" s="87">
        <f>'jup-stra'!R17</f>
        <v>1</v>
      </c>
      <c r="R12" s="88"/>
      <c r="S12" s="87"/>
      <c r="T12" s="93">
        <f>'jup-gogo'!Q17</f>
        <v>4</v>
      </c>
      <c r="U12" s="87">
        <f>'jup-gogo'!R17</f>
        <v>0</v>
      </c>
      <c r="V12" s="87"/>
      <c r="W12" s="92"/>
      <c r="X12" s="151">
        <f>'jup-krum'!Q17</f>
        <v>2</v>
      </c>
      <c r="Y12" s="87">
        <f>'jup-krum'!R17</f>
        <v>2</v>
      </c>
      <c r="Z12" s="93"/>
      <c r="AA12" s="168"/>
      <c r="AB12" s="169"/>
      <c r="AC12" s="161"/>
      <c r="AD12" s="162"/>
      <c r="AE12" s="156">
        <f>H12+L12+X12+T12+P12</f>
        <v>14</v>
      </c>
      <c r="AF12" s="155">
        <f>Y12+M12+I12+U12+Q12</f>
        <v>6</v>
      </c>
      <c r="AG12" s="87"/>
      <c r="AH12" s="88"/>
      <c r="AI12" s="286">
        <v>2</v>
      </c>
    </row>
    <row r="13" spans="2:35" ht="16.5" customHeight="1">
      <c r="B13" s="238"/>
      <c r="C13" s="89"/>
      <c r="D13" s="90"/>
      <c r="E13" s="90"/>
      <c r="F13" s="91"/>
      <c r="G13" s="92"/>
      <c r="H13" s="152">
        <f>'jup-dobř'!O17</f>
        <v>6</v>
      </c>
      <c r="I13" s="150">
        <f>'jup-dobř'!P17</f>
        <v>5</v>
      </c>
      <c r="J13" s="88"/>
      <c r="K13" s="92"/>
      <c r="L13" s="152">
        <f>'jup-reb'!O17</f>
        <v>6</v>
      </c>
      <c r="M13" s="150">
        <f>'jup-reb'!P17</f>
        <v>2</v>
      </c>
      <c r="N13" s="88"/>
      <c r="O13" s="92"/>
      <c r="P13" s="152">
        <f>'jup-stra'!O17</f>
        <v>6</v>
      </c>
      <c r="Q13" s="150">
        <f>'jup-stra'!P17</f>
        <v>3</v>
      </c>
      <c r="R13" s="88"/>
      <c r="S13" s="87"/>
      <c r="T13" s="199">
        <f>'jup-gogo'!O17</f>
        <v>8</v>
      </c>
      <c r="U13" s="199">
        <f>'jup-gogo'!P17</f>
        <v>3</v>
      </c>
      <c r="V13" s="87"/>
      <c r="W13" s="92"/>
      <c r="X13" s="152">
        <f>'jup-krum'!O17</f>
        <v>5</v>
      </c>
      <c r="Y13" s="150">
        <f>'jup-krum'!P17</f>
        <v>6</v>
      </c>
      <c r="Z13" s="93"/>
      <c r="AA13" s="168"/>
      <c r="AB13" s="169"/>
      <c r="AC13" s="161">
        <f>H13+L13+X13+T13+P13</f>
        <v>31</v>
      </c>
      <c r="AD13" s="162">
        <f>I13+M13+Y13+U13+Q13</f>
        <v>19</v>
      </c>
      <c r="AE13" s="291">
        <f>AE12-AF12</f>
        <v>8</v>
      </c>
      <c r="AF13" s="292"/>
      <c r="AG13" s="289">
        <v>13</v>
      </c>
      <c r="AH13" s="290"/>
      <c r="AI13" s="286"/>
    </row>
    <row r="14" spans="2:35" ht="16.5" customHeight="1">
      <c r="B14" s="238"/>
      <c r="C14" s="81"/>
      <c r="D14" s="81"/>
      <c r="E14" s="81"/>
      <c r="F14" s="82"/>
      <c r="G14" s="148"/>
      <c r="H14" s="264">
        <f>'jup-dobř'!M17</f>
        <v>207</v>
      </c>
      <c r="I14" s="265">
        <f>'jup-dobř'!N17</f>
        <v>166</v>
      </c>
      <c r="J14" s="94"/>
      <c r="K14" s="148"/>
      <c r="L14" s="264">
        <f>'jup-reb'!M17</f>
        <v>167</v>
      </c>
      <c r="M14" s="265">
        <f>'jup-reb'!N17</f>
        <v>139</v>
      </c>
      <c r="N14" s="94"/>
      <c r="O14" s="148"/>
      <c r="P14" s="264">
        <f>'jup-stra'!M17</f>
        <v>182</v>
      </c>
      <c r="Q14" s="265">
        <f>'jup-stra'!N17</f>
        <v>157</v>
      </c>
      <c r="R14" s="94"/>
      <c r="S14" s="172"/>
      <c r="T14" s="252">
        <f>'jup-gogo'!M17</f>
        <v>213</v>
      </c>
      <c r="U14" s="253">
        <f>'jup-gogo'!N17</f>
        <v>189</v>
      </c>
      <c r="V14" s="172"/>
      <c r="W14" s="148"/>
      <c r="X14" s="252">
        <f>'jup-krum'!M17</f>
        <v>206</v>
      </c>
      <c r="Y14" s="253">
        <f>'jup-krum'!N17</f>
        <v>222</v>
      </c>
      <c r="Z14" s="95"/>
      <c r="AA14" s="271">
        <f>H14+L14+T14+X14+P14</f>
        <v>975</v>
      </c>
      <c r="AB14" s="272">
        <f>I14+M14+U14+Y14+Q14</f>
        <v>873</v>
      </c>
      <c r="AC14" s="303">
        <f>AC13-AD13</f>
        <v>12</v>
      </c>
      <c r="AD14" s="304"/>
      <c r="AE14" s="154"/>
      <c r="AF14" s="155"/>
      <c r="AG14" s="87"/>
      <c r="AH14" s="88"/>
      <c r="AI14" s="286"/>
    </row>
    <row r="15" spans="2:35" ht="16.5" customHeight="1">
      <c r="B15" s="239"/>
      <c r="C15" s="96"/>
      <c r="D15" s="96"/>
      <c r="E15" s="96"/>
      <c r="F15" s="97"/>
      <c r="G15" s="98"/>
      <c r="H15" s="99"/>
      <c r="I15" s="99"/>
      <c r="J15" s="100"/>
      <c r="K15" s="98"/>
      <c r="L15" s="99"/>
      <c r="M15" s="99"/>
      <c r="N15" s="100"/>
      <c r="O15" s="98"/>
      <c r="P15" s="99"/>
      <c r="Q15" s="99"/>
      <c r="R15" s="100"/>
      <c r="S15" s="99"/>
      <c r="T15" s="99"/>
      <c r="U15" s="99"/>
      <c r="V15" s="99"/>
      <c r="W15" s="98"/>
      <c r="X15" s="99"/>
      <c r="Y15" s="99"/>
      <c r="Z15" s="101"/>
      <c r="AA15" s="299">
        <f>AA14-AB14</f>
        <v>102</v>
      </c>
      <c r="AB15" s="300"/>
      <c r="AC15" s="164"/>
      <c r="AD15" s="165"/>
      <c r="AE15" s="157"/>
      <c r="AF15" s="158"/>
      <c r="AG15" s="102"/>
      <c r="AH15" s="103"/>
      <c r="AI15" s="104"/>
    </row>
    <row r="16" spans="2:35" ht="16.5" customHeight="1">
      <c r="B16" s="238"/>
      <c r="C16" s="105"/>
      <c r="D16" s="105"/>
      <c r="E16" s="105"/>
      <c r="F16" s="106"/>
      <c r="G16" s="107"/>
      <c r="H16" s="108"/>
      <c r="I16" s="108"/>
      <c r="J16" s="109"/>
      <c r="K16" s="110"/>
      <c r="L16" s="111"/>
      <c r="M16" s="111"/>
      <c r="N16" s="112"/>
      <c r="O16" s="110"/>
      <c r="P16" s="111"/>
      <c r="Q16" s="111"/>
      <c r="R16" s="112"/>
      <c r="S16" s="111"/>
      <c r="T16" s="111"/>
      <c r="U16" s="111"/>
      <c r="V16" s="111"/>
      <c r="W16" s="110"/>
      <c r="X16" s="111"/>
      <c r="Y16" s="111"/>
      <c r="Z16" s="113"/>
      <c r="AA16" s="168"/>
      <c r="AB16" s="169"/>
      <c r="AC16" s="163"/>
      <c r="AD16" s="162"/>
      <c r="AE16" s="154"/>
      <c r="AF16" s="155"/>
      <c r="AG16" s="87"/>
      <c r="AH16" s="88"/>
      <c r="AI16" s="71"/>
    </row>
    <row r="17" spans="2:35" ht="16.5" customHeight="1">
      <c r="B17" s="238" t="s">
        <v>82</v>
      </c>
      <c r="C17" s="114"/>
      <c r="D17" s="151">
        <f>I12</f>
        <v>2</v>
      </c>
      <c r="E17" s="87">
        <f>H12</f>
        <v>2</v>
      </c>
      <c r="F17" s="115"/>
      <c r="G17" s="116"/>
      <c r="H17" s="90"/>
      <c r="I17" s="90"/>
      <c r="J17" s="91"/>
      <c r="K17" s="92"/>
      <c r="L17" s="151">
        <f>'reb-dobř'!R17</f>
        <v>2</v>
      </c>
      <c r="M17" s="87">
        <f>'reb-dobř'!Q17</f>
        <v>2</v>
      </c>
      <c r="N17" s="88"/>
      <c r="O17" s="92"/>
      <c r="P17" s="151">
        <f>'dobř-stra'!Q17</f>
        <v>2</v>
      </c>
      <c r="Q17" s="87">
        <f>'dobř-stra'!R17</f>
        <v>2</v>
      </c>
      <c r="R17" s="88"/>
      <c r="S17" s="87"/>
      <c r="T17" s="93">
        <f>'gogo-dobř'!Q17</f>
        <v>2</v>
      </c>
      <c r="U17" s="87">
        <f>'gogo-dobř'!Q17</f>
        <v>2</v>
      </c>
      <c r="V17" s="87"/>
      <c r="W17" s="92"/>
      <c r="X17" s="151">
        <f>'dobř-krum'!Q17</f>
        <v>0</v>
      </c>
      <c r="Y17" s="87">
        <f>'dobř-krum'!R17</f>
        <v>4</v>
      </c>
      <c r="Z17" s="93"/>
      <c r="AA17" s="168"/>
      <c r="AB17" s="169"/>
      <c r="AC17" s="163"/>
      <c r="AD17" s="162"/>
      <c r="AE17" s="156">
        <f>D17+L17+X17+T17+P17</f>
        <v>8</v>
      </c>
      <c r="AF17" s="155">
        <f>E17+M17+U17+Q17+Y17</f>
        <v>12</v>
      </c>
      <c r="AG17" s="87"/>
      <c r="AH17" s="88"/>
      <c r="AI17" s="286">
        <v>4</v>
      </c>
    </row>
    <row r="18" spans="2:35" ht="16.5" customHeight="1">
      <c r="B18" s="238"/>
      <c r="C18" s="117"/>
      <c r="D18" s="152">
        <f>I13</f>
        <v>5</v>
      </c>
      <c r="E18" s="150">
        <f>H13</f>
        <v>6</v>
      </c>
      <c r="F18" s="118"/>
      <c r="G18" s="116"/>
      <c r="H18" s="90"/>
      <c r="I18" s="90"/>
      <c r="J18" s="91"/>
      <c r="K18" s="92"/>
      <c r="L18" s="152">
        <f>'reb-dobř'!P17</f>
        <v>4</v>
      </c>
      <c r="M18" s="150">
        <f>'reb-dobř'!O17</f>
        <v>4</v>
      </c>
      <c r="N18" s="88"/>
      <c r="O18" s="92"/>
      <c r="P18" s="152">
        <f>'dobř-stra'!O17</f>
        <v>5</v>
      </c>
      <c r="Q18" s="150">
        <f>'dobř-stra'!P17</f>
        <v>4</v>
      </c>
      <c r="R18" s="88"/>
      <c r="S18" s="87"/>
      <c r="T18" s="199">
        <f>'gogo-dobř'!P17</f>
        <v>4</v>
      </c>
      <c r="U18" s="199">
        <f>'gogo-dobř'!O17</f>
        <v>5</v>
      </c>
      <c r="V18" s="87"/>
      <c r="W18" s="92"/>
      <c r="X18" s="152">
        <f>'dobř-krum'!O17</f>
        <v>1</v>
      </c>
      <c r="Y18" s="150">
        <f>'dobř-krum'!P17</f>
        <v>8</v>
      </c>
      <c r="Z18" s="93"/>
      <c r="AA18" s="168"/>
      <c r="AB18" s="169"/>
      <c r="AC18" s="161">
        <f>L18+X18+T18+P18+D18</f>
        <v>19</v>
      </c>
      <c r="AD18" s="162">
        <f>E18+M18+Y18+U18+Q18</f>
        <v>27</v>
      </c>
      <c r="AE18" s="291">
        <f>AE17-AF17</f>
        <v>-4</v>
      </c>
      <c r="AF18" s="292"/>
      <c r="AG18" s="289">
        <v>9</v>
      </c>
      <c r="AH18" s="290"/>
      <c r="AI18" s="286"/>
    </row>
    <row r="19" spans="2:35" ht="16.5" customHeight="1">
      <c r="B19" s="238"/>
      <c r="C19" s="149"/>
      <c r="D19" s="170">
        <f>I14</f>
        <v>166</v>
      </c>
      <c r="E19" s="171">
        <f>H14</f>
        <v>207</v>
      </c>
      <c r="F19" s="94"/>
      <c r="G19" s="119"/>
      <c r="H19" s="81"/>
      <c r="I19" s="81"/>
      <c r="J19" s="82"/>
      <c r="K19" s="148"/>
      <c r="L19" s="264">
        <f>'reb-dobř'!N17</f>
        <v>121</v>
      </c>
      <c r="M19" s="265">
        <f>'reb-dobř'!M17</f>
        <v>138</v>
      </c>
      <c r="N19" s="94"/>
      <c r="O19" s="148"/>
      <c r="P19" s="264">
        <f>'dobř-stra'!M17</f>
        <v>128</v>
      </c>
      <c r="Q19" s="265">
        <f>'dobř-stra'!N17</f>
        <v>168</v>
      </c>
      <c r="R19" s="94"/>
      <c r="S19" s="172"/>
      <c r="T19" s="264">
        <f>'gogo-dobř'!N17</f>
        <v>142</v>
      </c>
      <c r="U19" s="265">
        <f>'gogo-dobř'!M17</f>
        <v>182</v>
      </c>
      <c r="V19" s="172"/>
      <c r="W19" s="148"/>
      <c r="X19" s="264">
        <f>'dobř-krum'!M17</f>
        <v>122</v>
      </c>
      <c r="Y19" s="265">
        <f>'dobř-krum'!N17</f>
        <v>183</v>
      </c>
      <c r="Z19" s="95"/>
      <c r="AA19" s="273">
        <f>D19+L19+P19+T19+X19</f>
        <v>679</v>
      </c>
      <c r="AB19" s="274">
        <f>Y19+U19+Q19+M19+E19</f>
        <v>878</v>
      </c>
      <c r="AC19" s="303">
        <f>AC18-AD18</f>
        <v>-8</v>
      </c>
      <c r="AD19" s="304"/>
      <c r="AE19" s="154"/>
      <c r="AF19" s="155"/>
      <c r="AG19" s="87"/>
      <c r="AH19" s="88"/>
      <c r="AI19" s="286"/>
    </row>
    <row r="20" spans="2:35" ht="16.5" customHeight="1">
      <c r="B20" s="239"/>
      <c r="C20" s="120"/>
      <c r="D20" s="120"/>
      <c r="E20" s="120"/>
      <c r="F20" s="121"/>
      <c r="G20" s="122"/>
      <c r="H20" s="96"/>
      <c r="I20" s="96"/>
      <c r="J20" s="97"/>
      <c r="K20" s="98"/>
      <c r="L20" s="99"/>
      <c r="M20" s="99"/>
      <c r="N20" s="100"/>
      <c r="O20" s="98"/>
      <c r="P20" s="99"/>
      <c r="Q20" s="99"/>
      <c r="R20" s="100"/>
      <c r="S20" s="99"/>
      <c r="T20" s="99"/>
      <c r="U20" s="99"/>
      <c r="V20" s="99"/>
      <c r="W20" s="98"/>
      <c r="X20" s="99"/>
      <c r="Y20" s="99"/>
      <c r="Z20" s="101"/>
      <c r="AA20" s="299">
        <f>AA19-AB19</f>
        <v>-199</v>
      </c>
      <c r="AB20" s="300"/>
      <c r="AC20" s="164"/>
      <c r="AD20" s="165"/>
      <c r="AE20" s="157"/>
      <c r="AF20" s="158"/>
      <c r="AG20" s="102"/>
      <c r="AH20" s="103"/>
      <c r="AI20" s="104"/>
    </row>
    <row r="21" spans="2:35" ht="16.5" customHeight="1">
      <c r="B21" s="238"/>
      <c r="C21" s="117"/>
      <c r="D21" s="117"/>
      <c r="E21" s="117"/>
      <c r="F21" s="118"/>
      <c r="G21" s="182"/>
      <c r="H21" s="183"/>
      <c r="I21" s="183"/>
      <c r="J21" s="184"/>
      <c r="K21" s="188"/>
      <c r="L21" s="189"/>
      <c r="M21" s="189"/>
      <c r="N21" s="190"/>
      <c r="O21" s="110"/>
      <c r="P21" s="111"/>
      <c r="Q21" s="111"/>
      <c r="R21" s="112"/>
      <c r="S21" s="174"/>
      <c r="T21" s="174"/>
      <c r="U21" s="174"/>
      <c r="V21" s="174"/>
      <c r="W21" s="173"/>
      <c r="X21" s="174"/>
      <c r="Y21" s="174"/>
      <c r="Z21" s="175"/>
      <c r="AA21" s="168"/>
      <c r="AB21" s="169"/>
      <c r="AC21" s="163"/>
      <c r="AD21" s="162"/>
      <c r="AE21" s="154"/>
      <c r="AF21" s="155"/>
      <c r="AG21" s="87"/>
      <c r="AH21" s="88"/>
      <c r="AI21" s="71"/>
    </row>
    <row r="22" spans="2:35" ht="16.5" customHeight="1">
      <c r="B22" s="238" t="s">
        <v>81</v>
      </c>
      <c r="C22" s="117"/>
      <c r="D22" s="151">
        <f>M12</f>
        <v>1</v>
      </c>
      <c r="E22" s="114">
        <f>L12</f>
        <v>3</v>
      </c>
      <c r="F22" s="118"/>
      <c r="G22" s="182"/>
      <c r="H22" s="191">
        <f>M17</f>
        <v>2</v>
      </c>
      <c r="I22" s="180">
        <f>L17</f>
        <v>2</v>
      </c>
      <c r="J22" s="184"/>
      <c r="K22" s="188"/>
      <c r="L22" s="189"/>
      <c r="M22" s="189"/>
      <c r="N22" s="190"/>
      <c r="O22" s="92"/>
      <c r="P22" s="151">
        <f>'reb-stra'!Q17</f>
        <v>2</v>
      </c>
      <c r="Q22" s="87">
        <f>'reb-stra'!R17</f>
        <v>2</v>
      </c>
      <c r="R22" s="88"/>
      <c r="S22" s="174"/>
      <c r="T22" s="151">
        <f>'reb-gogo'!Q17</f>
        <v>0</v>
      </c>
      <c r="U22" s="114">
        <f>'reb-gogo'!R17</f>
        <v>4</v>
      </c>
      <c r="V22" s="174"/>
      <c r="W22" s="173"/>
      <c r="X22" s="151">
        <f>'reb-krum'!Q17</f>
        <v>0</v>
      </c>
      <c r="Y22" s="114">
        <f>'reb-krum'!R17</f>
        <v>4</v>
      </c>
      <c r="Z22" s="175"/>
      <c r="AA22" s="168"/>
      <c r="AB22" s="169"/>
      <c r="AC22" s="163"/>
      <c r="AD22" s="162"/>
      <c r="AE22" s="156">
        <f>D22+H22+X22+T22+P22</f>
        <v>5</v>
      </c>
      <c r="AF22" s="155">
        <f>E22+Y22+I22+U22+Q22</f>
        <v>15</v>
      </c>
      <c r="AG22" s="87"/>
      <c r="AH22" s="88"/>
      <c r="AI22" s="286">
        <v>5</v>
      </c>
    </row>
    <row r="23" spans="2:35" ht="16.5" customHeight="1">
      <c r="B23" s="238"/>
      <c r="C23" s="117"/>
      <c r="D23" s="196">
        <f>M13</f>
        <v>2</v>
      </c>
      <c r="E23" s="196">
        <f>L13</f>
        <v>6</v>
      </c>
      <c r="F23" s="118"/>
      <c r="G23" s="182"/>
      <c r="H23" s="197">
        <f>M18</f>
        <v>4</v>
      </c>
      <c r="I23" s="197">
        <f>L18</f>
        <v>4</v>
      </c>
      <c r="J23" s="184"/>
      <c r="K23" s="188"/>
      <c r="L23" s="189"/>
      <c r="M23" s="189"/>
      <c r="N23" s="190"/>
      <c r="O23" s="92"/>
      <c r="P23" s="152">
        <f>'reb-stra'!O17</f>
        <v>4</v>
      </c>
      <c r="Q23" s="150">
        <f>'reb-stra'!P17</f>
        <v>4</v>
      </c>
      <c r="R23" s="88"/>
      <c r="S23" s="174"/>
      <c r="T23" s="198">
        <f>'reb-gogo'!O17</f>
        <v>0</v>
      </c>
      <c r="U23" s="198">
        <f>'reb-gogo'!P17</f>
        <v>8</v>
      </c>
      <c r="V23" s="174"/>
      <c r="W23" s="173"/>
      <c r="X23" s="196">
        <f>'reb-krum'!O17</f>
        <v>1</v>
      </c>
      <c r="Y23" s="196">
        <f>'reb-krum'!P17</f>
        <v>8</v>
      </c>
      <c r="Z23" s="175"/>
      <c r="AA23" s="168"/>
      <c r="AB23" s="169"/>
      <c r="AC23" s="161">
        <f>D23+H23+X23+T23+P23</f>
        <v>11</v>
      </c>
      <c r="AD23" s="162">
        <f>E23+I23+Y23+U23+Q23</f>
        <v>30</v>
      </c>
      <c r="AE23" s="291">
        <f>AE22-AF22</f>
        <v>-10</v>
      </c>
      <c r="AF23" s="292"/>
      <c r="AG23" s="289">
        <v>7</v>
      </c>
      <c r="AH23" s="290"/>
      <c r="AI23" s="286"/>
    </row>
    <row r="24" spans="2:35" ht="16.5" customHeight="1">
      <c r="B24" s="238"/>
      <c r="C24" s="117"/>
      <c r="D24" s="254">
        <f>M14</f>
        <v>139</v>
      </c>
      <c r="E24" s="195">
        <f>L14</f>
        <v>167</v>
      </c>
      <c r="F24" s="118"/>
      <c r="G24" s="182"/>
      <c r="H24" s="193">
        <f>M19</f>
        <v>138</v>
      </c>
      <c r="I24" s="194">
        <f>L19</f>
        <v>121</v>
      </c>
      <c r="J24" s="184"/>
      <c r="K24" s="188"/>
      <c r="L24" s="189"/>
      <c r="M24" s="189"/>
      <c r="N24" s="190"/>
      <c r="O24" s="148"/>
      <c r="P24" s="264">
        <f>'reb-stra'!M17</f>
        <v>142</v>
      </c>
      <c r="Q24" s="265">
        <f>'reb-stra'!N17</f>
        <v>133</v>
      </c>
      <c r="R24" s="94"/>
      <c r="S24" s="174"/>
      <c r="T24" s="264">
        <f>'reb-gogo'!M17</f>
        <v>138</v>
      </c>
      <c r="U24" s="265">
        <f>'reb-gogo'!N17</f>
        <v>171</v>
      </c>
      <c r="V24" s="174"/>
      <c r="W24" s="173"/>
      <c r="X24" s="254">
        <f>'reb-krum'!M17</f>
        <v>130</v>
      </c>
      <c r="Y24" s="255">
        <f>'reb-krum'!N17</f>
        <v>185</v>
      </c>
      <c r="Z24" s="175"/>
      <c r="AA24" s="273">
        <f>D24+H24+P24+T24+X24</f>
        <v>687</v>
      </c>
      <c r="AB24" s="274">
        <f>Y24+U24+Q24+I24+E24</f>
        <v>777</v>
      </c>
      <c r="AC24" s="303">
        <f>AC23-AD23</f>
        <v>-19</v>
      </c>
      <c r="AD24" s="304"/>
      <c r="AE24" s="154"/>
      <c r="AF24" s="155"/>
      <c r="AG24" s="87"/>
      <c r="AH24" s="88"/>
      <c r="AI24" s="286"/>
    </row>
    <row r="25" spans="2:35" ht="16.5" customHeight="1">
      <c r="B25" s="239"/>
      <c r="C25" s="117"/>
      <c r="D25" s="117"/>
      <c r="E25" s="117"/>
      <c r="F25" s="118"/>
      <c r="G25" s="182"/>
      <c r="H25" s="183"/>
      <c r="I25" s="183"/>
      <c r="J25" s="184"/>
      <c r="K25" s="188"/>
      <c r="L25" s="189"/>
      <c r="M25" s="189"/>
      <c r="N25" s="190"/>
      <c r="O25" s="98"/>
      <c r="P25" s="99"/>
      <c r="Q25" s="99"/>
      <c r="R25" s="100"/>
      <c r="S25" s="174"/>
      <c r="T25" s="174"/>
      <c r="U25" s="174"/>
      <c r="V25" s="174"/>
      <c r="W25" s="173"/>
      <c r="X25" s="174"/>
      <c r="Y25" s="174"/>
      <c r="Z25" s="175"/>
      <c r="AA25" s="299">
        <f>AA24-AB24</f>
        <v>-90</v>
      </c>
      <c r="AB25" s="300"/>
      <c r="AC25" s="164"/>
      <c r="AD25" s="165"/>
      <c r="AE25" s="157"/>
      <c r="AF25" s="158"/>
      <c r="AG25" s="192"/>
      <c r="AH25" s="103"/>
      <c r="AI25" s="104"/>
    </row>
    <row r="26" spans="2:35" ht="16.5" customHeight="1">
      <c r="B26" s="238"/>
      <c r="C26" s="105"/>
      <c r="D26" s="105"/>
      <c r="E26" s="105"/>
      <c r="F26" s="106"/>
      <c r="G26" s="123"/>
      <c r="H26" s="105"/>
      <c r="I26" s="105"/>
      <c r="J26" s="106"/>
      <c r="K26" s="176"/>
      <c r="L26" s="177"/>
      <c r="M26" s="177"/>
      <c r="N26" s="178"/>
      <c r="O26" s="107"/>
      <c r="P26" s="108"/>
      <c r="Q26" s="108"/>
      <c r="R26" s="109"/>
      <c r="S26" s="110"/>
      <c r="T26" s="111"/>
      <c r="U26" s="111"/>
      <c r="V26" s="112"/>
      <c r="W26" s="110"/>
      <c r="X26" s="111"/>
      <c r="Y26" s="111"/>
      <c r="Z26" s="113"/>
      <c r="AA26" s="168"/>
      <c r="AB26" s="169"/>
      <c r="AC26" s="163"/>
      <c r="AD26" s="162"/>
      <c r="AE26" s="154"/>
      <c r="AF26" s="155"/>
      <c r="AG26" s="87"/>
      <c r="AH26" s="88"/>
      <c r="AI26" s="71"/>
    </row>
    <row r="27" spans="2:35" ht="16.5" customHeight="1">
      <c r="B27" s="238" t="s">
        <v>32</v>
      </c>
      <c r="C27" s="117"/>
      <c r="D27" s="151">
        <f>Q12</f>
        <v>1</v>
      </c>
      <c r="E27" s="87">
        <f>P12</f>
        <v>3</v>
      </c>
      <c r="F27" s="118"/>
      <c r="G27" s="124"/>
      <c r="H27" s="151">
        <f>Q17</f>
        <v>2</v>
      </c>
      <c r="I27" s="87">
        <f>P17</f>
        <v>2</v>
      </c>
      <c r="J27" s="118"/>
      <c r="K27" s="179"/>
      <c r="L27" s="191">
        <f>Q22</f>
        <v>2</v>
      </c>
      <c r="M27" s="180">
        <f>P22</f>
        <v>2</v>
      </c>
      <c r="N27" s="181"/>
      <c r="O27" s="116"/>
      <c r="P27" s="90"/>
      <c r="Q27" s="90"/>
      <c r="R27" s="91"/>
      <c r="S27" s="92"/>
      <c r="T27" s="151">
        <f>'stra-gogo'!Q17</f>
        <v>1</v>
      </c>
      <c r="U27" s="87">
        <f>'stra-gogo'!R17</f>
        <v>3</v>
      </c>
      <c r="V27" s="88"/>
      <c r="W27" s="92"/>
      <c r="X27" s="151">
        <f>'krum-stra'!R17</f>
        <v>1</v>
      </c>
      <c r="Y27" s="87">
        <f>'krum-stra'!Q17</f>
        <v>3</v>
      </c>
      <c r="Z27" s="93"/>
      <c r="AA27" s="168"/>
      <c r="AB27" s="169"/>
      <c r="AC27" s="163"/>
      <c r="AD27" s="162"/>
      <c r="AE27" s="156">
        <f>D27+H27+L27+X27+T27</f>
        <v>7</v>
      </c>
      <c r="AF27" s="155">
        <f>E27+Y27+M27+I27+U27</f>
        <v>13</v>
      </c>
      <c r="AG27" s="87"/>
      <c r="AH27" s="88"/>
      <c r="AI27" s="286">
        <v>6</v>
      </c>
    </row>
    <row r="28" spans="2:35" ht="16.5" customHeight="1">
      <c r="B28" s="238"/>
      <c r="C28" s="117"/>
      <c r="D28" s="152">
        <f>Q13</f>
        <v>3</v>
      </c>
      <c r="E28" s="150">
        <f>P13</f>
        <v>6</v>
      </c>
      <c r="F28" s="118"/>
      <c r="G28" s="124"/>
      <c r="H28" s="152">
        <f>Q18</f>
        <v>4</v>
      </c>
      <c r="I28" s="150">
        <f>P18</f>
        <v>5</v>
      </c>
      <c r="J28" s="118"/>
      <c r="K28" s="179"/>
      <c r="L28" s="197">
        <f>Q23</f>
        <v>4</v>
      </c>
      <c r="M28" s="197">
        <f>P23</f>
        <v>4</v>
      </c>
      <c r="N28" s="181"/>
      <c r="O28" s="116"/>
      <c r="P28" s="90"/>
      <c r="Q28" s="90"/>
      <c r="R28" s="91"/>
      <c r="S28" s="92"/>
      <c r="T28" s="152">
        <f>'stra-gogo'!O17</f>
        <v>3</v>
      </c>
      <c r="U28" s="150">
        <f>'stra-gogo'!P17</f>
        <v>7</v>
      </c>
      <c r="V28" s="88"/>
      <c r="W28" s="92"/>
      <c r="X28" s="152">
        <f>'krum-stra'!P17</f>
        <v>3</v>
      </c>
      <c r="Y28" s="150">
        <f>'krum-stra'!O17</f>
        <v>6</v>
      </c>
      <c r="Z28" s="93"/>
      <c r="AA28" s="168"/>
      <c r="AB28" s="169"/>
      <c r="AC28" s="161">
        <f>D28+H28+L28+X28+T28</f>
        <v>17</v>
      </c>
      <c r="AD28" s="162">
        <f>E28+I28+M28+Y28+U28</f>
        <v>28</v>
      </c>
      <c r="AE28" s="291">
        <f>AE27-AF27</f>
        <v>-6</v>
      </c>
      <c r="AF28" s="292"/>
      <c r="AG28" s="289">
        <v>7</v>
      </c>
      <c r="AH28" s="290"/>
      <c r="AI28" s="286"/>
    </row>
    <row r="29" spans="2:35" ht="16.5" customHeight="1">
      <c r="B29" s="238"/>
      <c r="C29" s="149"/>
      <c r="D29" s="252">
        <f>Q14</f>
        <v>157</v>
      </c>
      <c r="E29" s="253">
        <f>P14</f>
        <v>182</v>
      </c>
      <c r="F29" s="94"/>
      <c r="G29" s="148"/>
      <c r="H29" s="252">
        <f>Q19</f>
        <v>168</v>
      </c>
      <c r="I29" s="253">
        <f>P19</f>
        <v>128</v>
      </c>
      <c r="J29" s="94"/>
      <c r="K29" s="182"/>
      <c r="L29" s="266">
        <f>Q24</f>
        <v>133</v>
      </c>
      <c r="M29" s="267">
        <f>P24</f>
        <v>142</v>
      </c>
      <c r="N29" s="184"/>
      <c r="O29" s="119"/>
      <c r="P29" s="81"/>
      <c r="Q29" s="81"/>
      <c r="R29" s="82"/>
      <c r="S29" s="148"/>
      <c r="T29" s="264">
        <f>'stra-gogo'!M17</f>
        <v>178</v>
      </c>
      <c r="U29" s="265">
        <f>'stra-gogo'!N17</f>
        <v>202</v>
      </c>
      <c r="V29" s="94"/>
      <c r="W29" s="148"/>
      <c r="X29" s="264">
        <f>'krum-stra'!N17</f>
        <v>157</v>
      </c>
      <c r="Y29" s="265">
        <f>'krum-stra'!M17</f>
        <v>174</v>
      </c>
      <c r="Z29" s="95"/>
      <c r="AA29" s="273">
        <f>D29+H29+L29+T29+X29</f>
        <v>793</v>
      </c>
      <c r="AB29" s="274">
        <f>Y29+U29+M29+I29+E29</f>
        <v>828</v>
      </c>
      <c r="AC29" s="303">
        <f>AC28-AD28</f>
        <v>-11</v>
      </c>
      <c r="AD29" s="304"/>
      <c r="AE29" s="154"/>
      <c r="AF29" s="155"/>
      <c r="AG29" s="87"/>
      <c r="AH29" s="88"/>
      <c r="AI29" s="286"/>
    </row>
    <row r="30" spans="2:35" ht="16.5" customHeight="1">
      <c r="B30" s="239"/>
      <c r="C30" s="120"/>
      <c r="D30" s="120"/>
      <c r="E30" s="120"/>
      <c r="F30" s="121"/>
      <c r="G30" s="125"/>
      <c r="H30" s="120"/>
      <c r="I30" s="120"/>
      <c r="J30" s="121"/>
      <c r="K30" s="185"/>
      <c r="L30" s="186"/>
      <c r="M30" s="186"/>
      <c r="N30" s="187"/>
      <c r="O30" s="122"/>
      <c r="P30" s="96"/>
      <c r="Q30" s="96"/>
      <c r="R30" s="97"/>
      <c r="S30" s="98"/>
      <c r="T30" s="99"/>
      <c r="U30" s="99"/>
      <c r="V30" s="100"/>
      <c r="W30" s="98"/>
      <c r="X30" s="99"/>
      <c r="Y30" s="99"/>
      <c r="Z30" s="101"/>
      <c r="AA30" s="299">
        <f>AA29-AB29</f>
        <v>-35</v>
      </c>
      <c r="AB30" s="300"/>
      <c r="AC30" s="164"/>
      <c r="AD30" s="165"/>
      <c r="AE30" s="157"/>
      <c r="AF30" s="158"/>
      <c r="AG30" s="102"/>
      <c r="AH30" s="103"/>
      <c r="AI30" s="104"/>
    </row>
    <row r="31" spans="2:35" ht="16.5" customHeight="1">
      <c r="B31" s="238"/>
      <c r="C31" s="105"/>
      <c r="D31" s="105"/>
      <c r="E31" s="105"/>
      <c r="F31" s="106"/>
      <c r="G31" s="123"/>
      <c r="H31" s="105"/>
      <c r="I31" s="105"/>
      <c r="J31" s="106"/>
      <c r="K31" s="176"/>
      <c r="L31" s="177"/>
      <c r="M31" s="177"/>
      <c r="N31" s="178"/>
      <c r="O31" s="110"/>
      <c r="P31" s="111"/>
      <c r="Q31" s="111"/>
      <c r="R31" s="112"/>
      <c r="S31" s="81"/>
      <c r="T31" s="81"/>
      <c r="U31" s="81"/>
      <c r="V31" s="81"/>
      <c r="W31" s="110"/>
      <c r="X31" s="111"/>
      <c r="Y31" s="111"/>
      <c r="Z31" s="113"/>
      <c r="AA31" s="168"/>
      <c r="AB31" s="169"/>
      <c r="AC31" s="163"/>
      <c r="AD31" s="162"/>
      <c r="AE31" s="154"/>
      <c r="AF31" s="155"/>
      <c r="AG31" s="87"/>
      <c r="AH31" s="88"/>
      <c r="AI31" s="71"/>
    </row>
    <row r="32" spans="2:35" ht="16.5" customHeight="1">
      <c r="B32" s="238" t="s">
        <v>36</v>
      </c>
      <c r="C32" s="117"/>
      <c r="D32" s="151">
        <f>U12</f>
        <v>0</v>
      </c>
      <c r="E32" s="87">
        <f>T12</f>
        <v>4</v>
      </c>
      <c r="F32" s="118"/>
      <c r="G32" s="124"/>
      <c r="H32" s="151">
        <f>U17</f>
        <v>2</v>
      </c>
      <c r="I32" s="87">
        <f>T17</f>
        <v>2</v>
      </c>
      <c r="J32" s="118"/>
      <c r="K32" s="179"/>
      <c r="L32" s="191">
        <f>U22</f>
        <v>4</v>
      </c>
      <c r="M32" s="180">
        <f>T22</f>
        <v>0</v>
      </c>
      <c r="N32" s="181"/>
      <c r="O32" s="92"/>
      <c r="P32" s="151">
        <f>U27</f>
        <v>3</v>
      </c>
      <c r="Q32" s="87">
        <f>T27</f>
        <v>1</v>
      </c>
      <c r="R32" s="88"/>
      <c r="S32" s="81"/>
      <c r="T32" s="81"/>
      <c r="U32" s="81"/>
      <c r="V32" s="81"/>
      <c r="W32" s="92"/>
      <c r="X32" s="151">
        <f>'gogo-krum'!Q17</f>
        <v>0</v>
      </c>
      <c r="Y32" s="87">
        <f>'gogo-krum'!R17</f>
        <v>4</v>
      </c>
      <c r="Z32" s="93"/>
      <c r="AA32" s="168"/>
      <c r="AB32" s="169"/>
      <c r="AC32" s="163"/>
      <c r="AD32" s="162"/>
      <c r="AE32" s="156">
        <f>D32+H32+L32+X32+P32</f>
        <v>9</v>
      </c>
      <c r="AF32" s="155">
        <f>E32+Y32+M32+I32+Q32</f>
        <v>11</v>
      </c>
      <c r="AG32" s="87"/>
      <c r="AH32" s="88"/>
      <c r="AI32" s="286">
        <v>3</v>
      </c>
    </row>
    <row r="33" spans="2:35" ht="16.5" customHeight="1">
      <c r="B33" s="238"/>
      <c r="C33" s="117"/>
      <c r="D33" s="152">
        <f>U13</f>
        <v>3</v>
      </c>
      <c r="E33" s="150">
        <f>T13</f>
        <v>8</v>
      </c>
      <c r="F33" s="118"/>
      <c r="G33" s="124"/>
      <c r="H33" s="152">
        <f>U18</f>
        <v>5</v>
      </c>
      <c r="I33" s="150">
        <f>T18</f>
        <v>4</v>
      </c>
      <c r="J33" s="118"/>
      <c r="K33" s="179"/>
      <c r="L33" s="197">
        <f>U23</f>
        <v>8</v>
      </c>
      <c r="M33" s="197">
        <f>T23</f>
        <v>0</v>
      </c>
      <c r="N33" s="181"/>
      <c r="O33" s="92"/>
      <c r="P33" s="152">
        <f>U28</f>
        <v>7</v>
      </c>
      <c r="Q33" s="150">
        <f>T28</f>
        <v>3</v>
      </c>
      <c r="R33" s="88"/>
      <c r="S33" s="81"/>
      <c r="T33" s="81"/>
      <c r="U33" s="81"/>
      <c r="V33" s="81"/>
      <c r="W33" s="92"/>
      <c r="X33" s="152">
        <f>'gogo-krum'!O17</f>
        <v>2</v>
      </c>
      <c r="Y33" s="150">
        <f>'gogo-krum'!P17</f>
        <v>8</v>
      </c>
      <c r="Z33" s="93"/>
      <c r="AA33" s="168"/>
      <c r="AB33" s="169"/>
      <c r="AC33" s="161">
        <f>D33+H33+L33+X33+P33</f>
        <v>25</v>
      </c>
      <c r="AD33" s="162">
        <f>E33+I33+M33+Y33+Q33</f>
        <v>23</v>
      </c>
      <c r="AE33" s="291">
        <f>AE32-AF32</f>
        <v>-2</v>
      </c>
      <c r="AF33" s="292"/>
      <c r="AG33" s="289">
        <v>10</v>
      </c>
      <c r="AH33" s="290"/>
      <c r="AI33" s="286"/>
    </row>
    <row r="34" spans="2:35" ht="16.5" customHeight="1">
      <c r="B34" s="238"/>
      <c r="C34" s="149"/>
      <c r="D34" s="252">
        <f>U14</f>
        <v>189</v>
      </c>
      <c r="E34" s="253">
        <f>T14</f>
        <v>213</v>
      </c>
      <c r="F34" s="94"/>
      <c r="G34" s="148"/>
      <c r="H34" s="252">
        <f>U19</f>
        <v>182</v>
      </c>
      <c r="I34" s="253">
        <f>T19</f>
        <v>142</v>
      </c>
      <c r="J34" s="94"/>
      <c r="K34" s="182"/>
      <c r="L34" s="268">
        <f>U24</f>
        <v>171</v>
      </c>
      <c r="M34" s="269">
        <f>T24</f>
        <v>138</v>
      </c>
      <c r="N34" s="184"/>
      <c r="O34" s="148"/>
      <c r="P34" s="264">
        <f>U29</f>
        <v>202</v>
      </c>
      <c r="Q34" s="265">
        <f>T29</f>
        <v>178</v>
      </c>
      <c r="R34" s="270"/>
      <c r="S34" s="81"/>
      <c r="T34" s="81"/>
      <c r="U34" s="81"/>
      <c r="V34" s="81"/>
      <c r="W34" s="148"/>
      <c r="X34" s="264">
        <f>'gogo-krum'!M17</f>
        <v>168</v>
      </c>
      <c r="Y34" s="265">
        <f>'gogo-krum'!N17</f>
        <v>199</v>
      </c>
      <c r="Z34" s="95"/>
      <c r="AA34" s="273">
        <f>D34+H34+L34+P34+X34</f>
        <v>912</v>
      </c>
      <c r="AB34" s="274">
        <f>Y34+Q34+M34+I34+E34</f>
        <v>870</v>
      </c>
      <c r="AC34" s="303">
        <f>AC33-AD33</f>
        <v>2</v>
      </c>
      <c r="AD34" s="304"/>
      <c r="AE34" s="154"/>
      <c r="AF34" s="155"/>
      <c r="AG34" s="87"/>
      <c r="AH34" s="88"/>
      <c r="AI34" s="286"/>
    </row>
    <row r="35" spans="2:35" ht="16.5" customHeight="1">
      <c r="B35" s="239"/>
      <c r="C35" s="120"/>
      <c r="D35" s="120"/>
      <c r="E35" s="120"/>
      <c r="F35" s="121"/>
      <c r="G35" s="125"/>
      <c r="H35" s="120"/>
      <c r="I35" s="120"/>
      <c r="J35" s="121"/>
      <c r="K35" s="185"/>
      <c r="L35" s="186"/>
      <c r="M35" s="186"/>
      <c r="N35" s="187"/>
      <c r="O35" s="98"/>
      <c r="P35" s="99"/>
      <c r="Q35" s="99"/>
      <c r="R35" s="100"/>
      <c r="S35" s="81"/>
      <c r="T35" s="81"/>
      <c r="U35" s="81"/>
      <c r="V35" s="81"/>
      <c r="W35" s="98"/>
      <c r="X35" s="99"/>
      <c r="Y35" s="99"/>
      <c r="Z35" s="101"/>
      <c r="AA35" s="299">
        <f>AA34-AB34</f>
        <v>42</v>
      </c>
      <c r="AB35" s="300"/>
      <c r="AC35" s="164"/>
      <c r="AD35" s="165"/>
      <c r="AE35" s="157"/>
      <c r="AF35" s="158"/>
      <c r="AG35" s="102"/>
      <c r="AH35" s="103"/>
      <c r="AI35" s="104"/>
    </row>
    <row r="36" spans="2:35" ht="16.5" customHeight="1">
      <c r="B36" s="238"/>
      <c r="C36" s="105"/>
      <c r="D36" s="105"/>
      <c r="E36" s="105"/>
      <c r="F36" s="106"/>
      <c r="G36" s="123"/>
      <c r="H36" s="105"/>
      <c r="I36" s="105"/>
      <c r="J36" s="106"/>
      <c r="K36" s="123"/>
      <c r="L36" s="105"/>
      <c r="M36" s="105"/>
      <c r="N36" s="106"/>
      <c r="O36" s="110"/>
      <c r="P36" s="111"/>
      <c r="Q36" s="111"/>
      <c r="R36" s="112"/>
      <c r="S36" s="105"/>
      <c r="T36" s="105"/>
      <c r="U36" s="105"/>
      <c r="V36" s="105"/>
      <c r="W36" s="107"/>
      <c r="X36" s="108"/>
      <c r="Y36" s="108"/>
      <c r="Z36" s="126"/>
      <c r="AA36" s="168"/>
      <c r="AB36" s="169"/>
      <c r="AC36" s="163"/>
      <c r="AD36" s="162"/>
      <c r="AE36" s="154"/>
      <c r="AF36" s="155"/>
      <c r="AG36" s="87"/>
      <c r="AH36" s="88"/>
      <c r="AI36" s="71"/>
    </row>
    <row r="37" spans="2:35" ht="16.5" customHeight="1">
      <c r="B37" s="238" t="s">
        <v>37</v>
      </c>
      <c r="C37" s="117"/>
      <c r="D37" s="151">
        <f>Y12</f>
        <v>2</v>
      </c>
      <c r="E37" s="87">
        <f>X12</f>
        <v>2</v>
      </c>
      <c r="F37" s="118"/>
      <c r="G37" s="124"/>
      <c r="H37" s="151">
        <f>Y17</f>
        <v>4</v>
      </c>
      <c r="I37" s="87">
        <f>X17</f>
        <v>0</v>
      </c>
      <c r="J37" s="118"/>
      <c r="K37" s="124"/>
      <c r="L37" s="151">
        <f>Y22</f>
        <v>4</v>
      </c>
      <c r="M37" s="87">
        <f>X22</f>
        <v>0</v>
      </c>
      <c r="N37" s="118"/>
      <c r="O37" s="92"/>
      <c r="P37" s="151">
        <f>Y27</f>
        <v>3</v>
      </c>
      <c r="Q37" s="87">
        <f>X27</f>
        <v>1</v>
      </c>
      <c r="R37" s="88"/>
      <c r="S37" s="117"/>
      <c r="T37" s="151">
        <f>Y32</f>
        <v>4</v>
      </c>
      <c r="U37" s="114">
        <f>X32</f>
        <v>0</v>
      </c>
      <c r="V37" s="117"/>
      <c r="W37" s="116"/>
      <c r="X37" s="90"/>
      <c r="Y37" s="90"/>
      <c r="Z37" s="127"/>
      <c r="AA37" s="168"/>
      <c r="AB37" s="169"/>
      <c r="AC37" s="163"/>
      <c r="AD37" s="162"/>
      <c r="AE37" s="156">
        <f>D37+H37+L37+T37+P37</f>
        <v>17</v>
      </c>
      <c r="AF37" s="155">
        <f>E37+M37+I37+U37+Q37</f>
        <v>3</v>
      </c>
      <c r="AG37" s="87"/>
      <c r="AH37" s="88"/>
      <c r="AI37" s="286">
        <v>1</v>
      </c>
    </row>
    <row r="38" spans="2:35" ht="16.5" customHeight="1">
      <c r="B38" s="238"/>
      <c r="C38" s="117"/>
      <c r="D38" s="152">
        <f>Y13</f>
        <v>6</v>
      </c>
      <c r="E38" s="150">
        <f>X13</f>
        <v>5</v>
      </c>
      <c r="F38" s="118"/>
      <c r="G38" s="124"/>
      <c r="H38" s="152">
        <f>Y18</f>
        <v>8</v>
      </c>
      <c r="I38" s="150">
        <f>X18</f>
        <v>1</v>
      </c>
      <c r="J38" s="118"/>
      <c r="K38" s="124"/>
      <c r="L38" s="152">
        <f>Y23</f>
        <v>8</v>
      </c>
      <c r="M38" s="150">
        <f>X23</f>
        <v>1</v>
      </c>
      <c r="N38" s="118"/>
      <c r="O38" s="92"/>
      <c r="P38" s="152">
        <f>Y28</f>
        <v>6</v>
      </c>
      <c r="Q38" s="150">
        <f>X28</f>
        <v>3</v>
      </c>
      <c r="R38" s="88"/>
      <c r="S38" s="117"/>
      <c r="T38" s="196">
        <f>Y33</f>
        <v>8</v>
      </c>
      <c r="U38" s="196">
        <f>X33</f>
        <v>2</v>
      </c>
      <c r="V38" s="117"/>
      <c r="W38" s="116"/>
      <c r="X38" s="90"/>
      <c r="Y38" s="90"/>
      <c r="Z38" s="127"/>
      <c r="AA38" s="168"/>
      <c r="AB38" s="169"/>
      <c r="AC38" s="161">
        <f>D38+H38+L38+T38+P38</f>
        <v>36</v>
      </c>
      <c r="AD38" s="162">
        <f>E38+I38+M38+U38+Q38</f>
        <v>12</v>
      </c>
      <c r="AE38" s="291">
        <f>AE37-AF37</f>
        <v>14</v>
      </c>
      <c r="AF38" s="292"/>
      <c r="AG38" s="289">
        <v>14</v>
      </c>
      <c r="AH38" s="290"/>
      <c r="AI38" s="286"/>
    </row>
    <row r="39" spans="2:35" ht="16.5" customHeight="1">
      <c r="B39" s="146"/>
      <c r="C39" s="149"/>
      <c r="D39" s="170">
        <f>Y14</f>
        <v>222</v>
      </c>
      <c r="E39" s="171">
        <f>X14</f>
        <v>206</v>
      </c>
      <c r="F39" s="94"/>
      <c r="G39" s="124"/>
      <c r="H39" s="170">
        <f>Y19</f>
        <v>183</v>
      </c>
      <c r="I39" s="171">
        <f>X19</f>
        <v>122</v>
      </c>
      <c r="J39" s="94"/>
      <c r="K39" s="148"/>
      <c r="L39" s="170">
        <f>Y24</f>
        <v>185</v>
      </c>
      <c r="M39" s="171">
        <f>X24</f>
        <v>130</v>
      </c>
      <c r="N39" s="94"/>
      <c r="O39" s="148"/>
      <c r="P39" s="264">
        <f>Y29</f>
        <v>174</v>
      </c>
      <c r="Q39" s="265">
        <f>X29</f>
        <v>157</v>
      </c>
      <c r="R39" s="94"/>
      <c r="S39" s="172"/>
      <c r="T39" s="254">
        <f>Y34</f>
        <v>199</v>
      </c>
      <c r="U39" s="255">
        <f>X34</f>
        <v>168</v>
      </c>
      <c r="V39" s="172"/>
      <c r="W39" s="119"/>
      <c r="X39" s="81"/>
      <c r="Y39" s="81"/>
      <c r="Z39" s="128"/>
      <c r="AA39" s="273">
        <f>D39+H39+L39+P39+T39</f>
        <v>963</v>
      </c>
      <c r="AB39" s="274">
        <f>E39+I39+M39+Q39+U39</f>
        <v>783</v>
      </c>
      <c r="AC39" s="303">
        <f>AC38-AD38</f>
        <v>24</v>
      </c>
      <c r="AD39" s="304"/>
      <c r="AE39" s="154"/>
      <c r="AF39" s="155"/>
      <c r="AG39" s="87"/>
      <c r="AH39" s="88"/>
      <c r="AI39" s="286"/>
    </row>
    <row r="40" spans="2:35" ht="16.5" customHeight="1" thickBot="1">
      <c r="B40" s="147"/>
      <c r="C40" s="129"/>
      <c r="D40" s="129"/>
      <c r="E40" s="129"/>
      <c r="F40" s="130"/>
      <c r="G40" s="131"/>
      <c r="H40" s="129"/>
      <c r="I40" s="129"/>
      <c r="J40" s="130"/>
      <c r="K40" s="131"/>
      <c r="L40" s="129"/>
      <c r="M40" s="129"/>
      <c r="N40" s="130"/>
      <c r="O40" s="261"/>
      <c r="P40" s="262"/>
      <c r="Q40" s="262"/>
      <c r="R40" s="263"/>
      <c r="S40" s="129"/>
      <c r="T40" s="129"/>
      <c r="U40" s="129"/>
      <c r="V40" s="129"/>
      <c r="W40" s="132"/>
      <c r="X40" s="133"/>
      <c r="Y40" s="133"/>
      <c r="Z40" s="134"/>
      <c r="AA40" s="301">
        <f>AA39-AB39</f>
        <v>180</v>
      </c>
      <c r="AB40" s="302"/>
      <c r="AC40" s="166"/>
      <c r="AD40" s="167"/>
      <c r="AE40" s="159"/>
      <c r="AF40" s="160"/>
      <c r="AG40" s="135"/>
      <c r="AH40" s="136"/>
      <c r="AI40" s="137"/>
    </row>
    <row r="41" spans="3:6" ht="16.5" customHeight="1">
      <c r="C41" s="52"/>
      <c r="D41" s="52"/>
      <c r="E41" s="52"/>
      <c r="F41" s="52"/>
    </row>
    <row r="42" spans="3:6" ht="16.5" customHeight="1">
      <c r="C42" s="52"/>
      <c r="D42" s="52"/>
      <c r="E42" s="52"/>
      <c r="F42" s="52"/>
    </row>
    <row r="43" spans="3:6" ht="16.5" customHeight="1">
      <c r="C43" s="52"/>
      <c r="D43" s="52"/>
      <c r="E43" s="52"/>
      <c r="F43" s="52"/>
    </row>
    <row r="44" spans="3:6" ht="16.5" customHeight="1">
      <c r="C44" s="52"/>
      <c r="D44" s="52"/>
      <c r="E44" s="52"/>
      <c r="F44" s="52"/>
    </row>
    <row r="45" spans="3:6" ht="16.5" customHeight="1">
      <c r="C45" s="52"/>
      <c r="D45" s="52"/>
      <c r="E45" s="52"/>
      <c r="F45" s="52"/>
    </row>
    <row r="46" spans="3:6" ht="16.5" customHeight="1">
      <c r="C46" s="52"/>
      <c r="D46" s="52"/>
      <c r="E46" s="52"/>
      <c r="F46" s="52"/>
    </row>
    <row r="47" spans="3:6" ht="16.5" customHeight="1">
      <c r="C47" s="52"/>
      <c r="D47" s="52"/>
      <c r="E47" s="52"/>
      <c r="F47" s="52"/>
    </row>
    <row r="48" spans="3:6" ht="16.5" customHeight="1">
      <c r="C48" s="52"/>
      <c r="D48" s="52"/>
      <c r="E48" s="52"/>
      <c r="F48" s="52"/>
    </row>
    <row r="49" spans="3:6" ht="16.5" customHeight="1">
      <c r="C49" s="52"/>
      <c r="D49" s="52"/>
      <c r="E49" s="52"/>
      <c r="F49" s="52"/>
    </row>
    <row r="50" spans="3:6" ht="16.5" customHeight="1">
      <c r="C50" s="52"/>
      <c r="D50" s="52"/>
      <c r="E50" s="52"/>
      <c r="F50" s="52"/>
    </row>
    <row r="51" spans="3:6" ht="16.5" customHeight="1">
      <c r="C51" s="52"/>
      <c r="D51" s="52"/>
      <c r="E51" s="52"/>
      <c r="F51" s="52"/>
    </row>
    <row r="52" spans="3:6" ht="16.5" customHeight="1">
      <c r="C52" s="52"/>
      <c r="D52" s="52"/>
      <c r="E52" s="52"/>
      <c r="F52" s="52"/>
    </row>
    <row r="53" spans="3:6" ht="16.5" customHeight="1">
      <c r="C53" s="52"/>
      <c r="D53" s="52"/>
      <c r="E53" s="52"/>
      <c r="F53" s="52"/>
    </row>
    <row r="54" spans="3:6" ht="16.5" customHeight="1">
      <c r="C54" s="52"/>
      <c r="D54" s="52"/>
      <c r="E54" s="52"/>
      <c r="F54" s="52"/>
    </row>
    <row r="55" spans="3:6" ht="16.5" customHeight="1">
      <c r="C55" s="52"/>
      <c r="D55" s="52"/>
      <c r="E55" s="52"/>
      <c r="F55" s="52"/>
    </row>
    <row r="56" spans="3:6" ht="16.5" customHeight="1">
      <c r="C56" s="52"/>
      <c r="D56" s="52"/>
      <c r="E56" s="52"/>
      <c r="F56" s="52"/>
    </row>
    <row r="57" spans="3:6" ht="16.5" customHeight="1">
      <c r="C57" s="52"/>
      <c r="D57" s="52"/>
      <c r="E57" s="52"/>
      <c r="F57" s="52"/>
    </row>
    <row r="58" spans="3:6" ht="16.5" customHeight="1">
      <c r="C58" s="52"/>
      <c r="D58" s="52"/>
      <c r="E58" s="52"/>
      <c r="F58" s="52"/>
    </row>
    <row r="59" spans="3:6" ht="16.5" customHeight="1">
      <c r="C59" s="52"/>
      <c r="D59" s="52"/>
      <c r="E59" s="52"/>
      <c r="F59" s="52"/>
    </row>
    <row r="60" spans="3:6" ht="16.5" customHeight="1">
      <c r="C60" s="52"/>
      <c r="D60" s="52"/>
      <c r="E60" s="52"/>
      <c r="F60" s="52"/>
    </row>
    <row r="61" spans="3:6" ht="16.5" customHeight="1">
      <c r="C61" s="52"/>
      <c r="D61" s="52"/>
      <c r="E61" s="52"/>
      <c r="F61" s="52"/>
    </row>
    <row r="62" spans="3:6" ht="16.5" customHeight="1">
      <c r="C62" s="52"/>
      <c r="D62" s="52"/>
      <c r="E62" s="52"/>
      <c r="F62" s="52"/>
    </row>
    <row r="63" spans="3:6" ht="16.5" customHeight="1">
      <c r="C63" s="52"/>
      <c r="D63" s="52"/>
      <c r="E63" s="52"/>
      <c r="F63" s="52"/>
    </row>
    <row r="64" spans="3:6" ht="16.5" customHeight="1">
      <c r="C64" s="52"/>
      <c r="D64" s="52"/>
      <c r="E64" s="52"/>
      <c r="F64" s="52"/>
    </row>
    <row r="65" spans="3:6" ht="16.5" customHeight="1">
      <c r="C65" s="52"/>
      <c r="D65" s="52"/>
      <c r="E65" s="52"/>
      <c r="F65" s="52"/>
    </row>
    <row r="66" spans="3:6" ht="16.5" customHeight="1">
      <c r="C66" s="52"/>
      <c r="D66" s="52"/>
      <c r="E66" s="52"/>
      <c r="F66" s="52"/>
    </row>
    <row r="67" spans="3:6" ht="16.5" customHeight="1">
      <c r="C67" s="52"/>
      <c r="D67" s="52"/>
      <c r="E67" s="52"/>
      <c r="F67" s="52"/>
    </row>
    <row r="68" spans="3:6" ht="16.5" customHeight="1">
      <c r="C68" s="52"/>
      <c r="D68" s="52"/>
      <c r="E68" s="52"/>
      <c r="F68" s="52"/>
    </row>
    <row r="69" spans="3:6" ht="16.5" customHeight="1">
      <c r="C69" s="52"/>
      <c r="D69" s="52"/>
      <c r="E69" s="52"/>
      <c r="F69" s="52"/>
    </row>
    <row r="70" spans="3:6" ht="16.5" customHeight="1">
      <c r="C70" s="52"/>
      <c r="D70" s="52"/>
      <c r="E70" s="52"/>
      <c r="F70" s="52"/>
    </row>
    <row r="71" spans="3:6" ht="16.5" customHeight="1">
      <c r="C71" s="52"/>
      <c r="D71" s="52"/>
      <c r="E71" s="52"/>
      <c r="F71" s="52"/>
    </row>
    <row r="72" spans="3:6" ht="16.5" customHeight="1">
      <c r="C72" s="52"/>
      <c r="D72" s="52"/>
      <c r="E72" s="52"/>
      <c r="F72" s="52"/>
    </row>
    <row r="73" spans="3:6" ht="16.5" customHeight="1">
      <c r="C73" s="52"/>
      <c r="D73" s="52"/>
      <c r="E73" s="52"/>
      <c r="F73" s="52"/>
    </row>
    <row r="74" spans="3:6" ht="16.5" customHeight="1">
      <c r="C74" s="52"/>
      <c r="D74" s="52"/>
      <c r="E74" s="52"/>
      <c r="F74" s="52"/>
    </row>
    <row r="75" spans="3:6" ht="16.5" customHeight="1">
      <c r="C75" s="52"/>
      <c r="D75" s="52"/>
      <c r="E75" s="52"/>
      <c r="F75" s="52"/>
    </row>
    <row r="76" spans="3:6" ht="16.5" customHeight="1">
      <c r="C76" s="52"/>
      <c r="D76" s="52"/>
      <c r="E76" s="52"/>
      <c r="F76" s="52"/>
    </row>
    <row r="77" spans="3:6" ht="16.5" customHeight="1">
      <c r="C77" s="52"/>
      <c r="D77" s="52"/>
      <c r="E77" s="52"/>
      <c r="F77" s="52"/>
    </row>
    <row r="78" spans="3:6" ht="16.5" customHeight="1">
      <c r="C78" s="52"/>
      <c r="D78" s="52"/>
      <c r="E78" s="52"/>
      <c r="F78" s="52"/>
    </row>
    <row r="79" spans="3:6" ht="16.5" customHeight="1">
      <c r="C79" s="52"/>
      <c r="D79" s="52"/>
      <c r="E79" s="52"/>
      <c r="F79" s="52"/>
    </row>
    <row r="80" spans="3:6" ht="16.5" customHeight="1">
      <c r="C80" s="52"/>
      <c r="D80" s="52"/>
      <c r="E80" s="52"/>
      <c r="F80" s="52"/>
    </row>
    <row r="81" spans="3:6" ht="16.5" customHeight="1">
      <c r="C81" s="52"/>
      <c r="D81" s="52"/>
      <c r="E81" s="52"/>
      <c r="F81" s="52"/>
    </row>
    <row r="82" spans="3:6" ht="16.5" customHeight="1">
      <c r="C82" s="52"/>
      <c r="D82" s="52"/>
      <c r="E82" s="52"/>
      <c r="F82" s="52"/>
    </row>
    <row r="83" spans="3:6" ht="16.5" customHeight="1">
      <c r="C83" s="52"/>
      <c r="D83" s="52"/>
      <c r="E83" s="52"/>
      <c r="F83" s="52"/>
    </row>
    <row r="84" spans="3:6" ht="16.5" customHeight="1">
      <c r="C84" s="52"/>
      <c r="D84" s="52"/>
      <c r="E84" s="52"/>
      <c r="F84" s="52"/>
    </row>
    <row r="85" spans="3:6" ht="16.5" customHeight="1">
      <c r="C85" s="52"/>
      <c r="D85" s="52"/>
      <c r="E85" s="52"/>
      <c r="F85" s="52"/>
    </row>
    <row r="86" spans="3:6" ht="16.5" customHeight="1">
      <c r="C86" s="52"/>
      <c r="D86" s="52"/>
      <c r="E86" s="52"/>
      <c r="F86" s="52"/>
    </row>
    <row r="87" spans="3:6" ht="16.5" customHeight="1">
      <c r="C87" s="52"/>
      <c r="D87" s="52"/>
      <c r="E87" s="52"/>
      <c r="F87" s="52"/>
    </row>
    <row r="88" spans="3:6" ht="16.5" customHeight="1">
      <c r="C88" s="52"/>
      <c r="D88" s="52"/>
      <c r="E88" s="52"/>
      <c r="F88" s="52"/>
    </row>
    <row r="89" spans="3:6" ht="16.5" customHeight="1">
      <c r="C89" s="52"/>
      <c r="D89" s="52"/>
      <c r="E89" s="52"/>
      <c r="F89" s="52"/>
    </row>
    <row r="90" spans="3:6" ht="16.5" customHeight="1">
      <c r="C90" s="52"/>
      <c r="D90" s="52"/>
      <c r="E90" s="52"/>
      <c r="F90" s="52"/>
    </row>
    <row r="91" spans="3:6" ht="12.75">
      <c r="C91" s="52"/>
      <c r="D91" s="52"/>
      <c r="E91" s="52"/>
      <c r="F91" s="52"/>
    </row>
    <row r="92" spans="3:6" ht="12.75">
      <c r="C92" s="52"/>
      <c r="D92" s="52"/>
      <c r="E92" s="52"/>
      <c r="F92" s="52"/>
    </row>
    <row r="93" spans="3:6" ht="12.75">
      <c r="C93" s="52"/>
      <c r="D93" s="52"/>
      <c r="E93" s="52"/>
      <c r="F93" s="52"/>
    </row>
    <row r="94" spans="3:6" ht="12.75">
      <c r="C94" s="52"/>
      <c r="D94" s="52"/>
      <c r="E94" s="52"/>
      <c r="F94" s="52"/>
    </row>
    <row r="95" spans="3:6" ht="12.75">
      <c r="C95" s="52"/>
      <c r="D95" s="52"/>
      <c r="E95" s="52"/>
      <c r="F95" s="52"/>
    </row>
    <row r="96" spans="3:6" ht="12.75">
      <c r="C96" s="52"/>
      <c r="D96" s="52"/>
      <c r="E96" s="52"/>
      <c r="F96" s="52"/>
    </row>
    <row r="97" spans="3:6" ht="12.75">
      <c r="C97" s="52"/>
      <c r="D97" s="52"/>
      <c r="E97" s="52"/>
      <c r="F97" s="52"/>
    </row>
    <row r="98" spans="3:6" ht="12.75">
      <c r="C98" s="52"/>
      <c r="D98" s="52"/>
      <c r="E98" s="52"/>
      <c r="F98" s="52"/>
    </row>
    <row r="99" spans="3:6" ht="12.75">
      <c r="C99" s="52"/>
      <c r="D99" s="52"/>
      <c r="E99" s="52"/>
      <c r="F99" s="52"/>
    </row>
    <row r="100" spans="3:6" ht="12.75">
      <c r="C100" s="52"/>
      <c r="D100" s="52"/>
      <c r="E100" s="52"/>
      <c r="F100" s="52"/>
    </row>
    <row r="101" spans="3:6" ht="12.75">
      <c r="C101" s="52"/>
      <c r="D101" s="52"/>
      <c r="E101" s="52"/>
      <c r="F101" s="52"/>
    </row>
    <row r="102" spans="3:6" ht="12.75">
      <c r="C102" s="52"/>
      <c r="D102" s="52"/>
      <c r="E102" s="52"/>
      <c r="F102" s="52"/>
    </row>
    <row r="103" spans="3:6" ht="12.75">
      <c r="C103" s="52"/>
      <c r="D103" s="52"/>
      <c r="E103" s="52"/>
      <c r="F103" s="52"/>
    </row>
    <row r="104" spans="3:6" ht="12.75">
      <c r="C104" s="52"/>
      <c r="D104" s="52"/>
      <c r="E104" s="52"/>
      <c r="F104" s="52"/>
    </row>
    <row r="105" spans="3:6" ht="12.75">
      <c r="C105" s="52"/>
      <c r="D105" s="52"/>
      <c r="E105" s="52"/>
      <c r="F105" s="52"/>
    </row>
    <row r="106" spans="3:6" ht="12.75">
      <c r="C106" s="52"/>
      <c r="D106" s="52"/>
      <c r="E106" s="52"/>
      <c r="F106" s="52"/>
    </row>
    <row r="107" spans="3:6" ht="12.75">
      <c r="C107" s="52"/>
      <c r="D107" s="52"/>
      <c r="E107" s="52"/>
      <c r="F107" s="52"/>
    </row>
    <row r="108" spans="3:6" ht="12.75">
      <c r="C108" s="52"/>
      <c r="D108" s="52"/>
      <c r="E108" s="52"/>
      <c r="F108" s="52"/>
    </row>
    <row r="109" spans="3:6" ht="12.75">
      <c r="C109" s="52"/>
      <c r="D109" s="52"/>
      <c r="E109" s="52"/>
      <c r="F109" s="52"/>
    </row>
    <row r="110" spans="3:6" ht="12.75">
      <c r="C110" s="52"/>
      <c r="D110" s="52"/>
      <c r="E110" s="52"/>
      <c r="F110" s="52"/>
    </row>
    <row r="111" spans="3:6" ht="12.75">
      <c r="C111" s="52"/>
      <c r="D111" s="52"/>
      <c r="E111" s="52"/>
      <c r="F111" s="52"/>
    </row>
    <row r="112" spans="3:6" ht="12.75">
      <c r="C112" s="52"/>
      <c r="D112" s="52"/>
      <c r="E112" s="52"/>
      <c r="F112" s="52"/>
    </row>
    <row r="113" spans="3:6" ht="12.75">
      <c r="C113" s="52"/>
      <c r="D113" s="52"/>
      <c r="E113" s="52"/>
      <c r="F113" s="52"/>
    </row>
    <row r="114" spans="3:6" ht="12.75">
      <c r="C114" s="52"/>
      <c r="D114" s="52"/>
      <c r="E114" s="52"/>
      <c r="F114" s="52"/>
    </row>
    <row r="115" spans="3:6" ht="12.75">
      <c r="C115" s="52"/>
      <c r="D115" s="52"/>
      <c r="E115" s="52"/>
      <c r="F115" s="52"/>
    </row>
    <row r="116" spans="3:6" ht="12.75">
      <c r="C116" s="52"/>
      <c r="D116" s="52"/>
      <c r="E116" s="52"/>
      <c r="F116" s="52"/>
    </row>
    <row r="117" spans="3:6" ht="12.75">
      <c r="C117" s="52"/>
      <c r="D117" s="52"/>
      <c r="E117" s="52"/>
      <c r="F117" s="52"/>
    </row>
    <row r="118" spans="3:6" ht="12.75">
      <c r="C118" s="52"/>
      <c r="D118" s="52"/>
      <c r="E118" s="52"/>
      <c r="F118" s="52"/>
    </row>
    <row r="119" spans="3:6" ht="12.75">
      <c r="C119" s="52"/>
      <c r="D119" s="52"/>
      <c r="E119" s="52"/>
      <c r="F119" s="52"/>
    </row>
    <row r="120" spans="3:6" ht="12.75">
      <c r="C120" s="52"/>
      <c r="D120" s="52"/>
      <c r="E120" s="52"/>
      <c r="F120" s="52"/>
    </row>
    <row r="121" spans="3:6" ht="12.75">
      <c r="C121" s="52"/>
      <c r="D121" s="52"/>
      <c r="E121" s="52"/>
      <c r="F121" s="52"/>
    </row>
    <row r="122" spans="3:6" ht="12.75">
      <c r="C122" s="52"/>
      <c r="D122" s="52"/>
      <c r="E122" s="52"/>
      <c r="F122" s="52"/>
    </row>
    <row r="123" spans="3:6" ht="12.75">
      <c r="C123" s="52"/>
      <c r="D123" s="52"/>
      <c r="E123" s="52"/>
      <c r="F123" s="52"/>
    </row>
    <row r="124" spans="3:6" ht="12.75">
      <c r="C124" s="52"/>
      <c r="D124" s="52"/>
      <c r="E124" s="52"/>
      <c r="F124" s="52"/>
    </row>
    <row r="125" spans="3:6" ht="12.75">
      <c r="C125" s="52"/>
      <c r="D125" s="52"/>
      <c r="E125" s="52"/>
      <c r="F125" s="52"/>
    </row>
    <row r="126" spans="3:6" ht="12.75">
      <c r="C126" s="52"/>
      <c r="D126" s="52"/>
      <c r="E126" s="52"/>
      <c r="F126" s="52"/>
    </row>
    <row r="127" spans="3:6" ht="12.75">
      <c r="C127" s="52"/>
      <c r="D127" s="52"/>
      <c r="E127" s="52"/>
      <c r="F127" s="52"/>
    </row>
    <row r="128" spans="3:6" ht="12.75">
      <c r="C128" s="52"/>
      <c r="D128" s="52"/>
      <c r="E128" s="52"/>
      <c r="F128" s="52"/>
    </row>
    <row r="129" spans="3:6" ht="12.75">
      <c r="C129" s="34"/>
      <c r="D129" s="34"/>
      <c r="E129" s="34"/>
      <c r="F129" s="34"/>
    </row>
    <row r="130" spans="3:6" ht="12.75">
      <c r="C130" s="34"/>
      <c r="D130" s="34"/>
      <c r="E130" s="34"/>
      <c r="F130" s="34"/>
    </row>
    <row r="131" spans="3:6" ht="12.75">
      <c r="C131" s="34"/>
      <c r="D131" s="34"/>
      <c r="E131" s="34"/>
      <c r="F131" s="34"/>
    </row>
    <row r="132" spans="3:6" ht="12.75">
      <c r="C132" s="34"/>
      <c r="D132" s="34"/>
      <c r="E132" s="34"/>
      <c r="F132" s="34"/>
    </row>
    <row r="133" spans="3:6" ht="12.75">
      <c r="C133" s="34"/>
      <c r="D133" s="34"/>
      <c r="E133" s="34"/>
      <c r="F133" s="34"/>
    </row>
    <row r="134" spans="3:6" ht="12.75">
      <c r="C134" s="34"/>
      <c r="D134" s="34"/>
      <c r="E134" s="34"/>
      <c r="F134" s="34"/>
    </row>
    <row r="135" spans="3:6" ht="12.75">
      <c r="C135" s="34"/>
      <c r="D135" s="34"/>
      <c r="E135" s="34"/>
      <c r="F135" s="34"/>
    </row>
    <row r="136" spans="3:6" ht="12.75">
      <c r="C136" s="34"/>
      <c r="D136" s="34"/>
      <c r="E136" s="34"/>
      <c r="F136" s="34"/>
    </row>
    <row r="137" spans="3:6" ht="12.75">
      <c r="C137" s="34"/>
      <c r="D137" s="34"/>
      <c r="E137" s="34"/>
      <c r="F137" s="34"/>
    </row>
    <row r="138" spans="3:6" ht="12.75">
      <c r="C138" s="34"/>
      <c r="D138" s="34"/>
      <c r="E138" s="34"/>
      <c r="F138" s="34"/>
    </row>
    <row r="139" spans="3:6" ht="12.75">
      <c r="C139" s="34"/>
      <c r="D139" s="34"/>
      <c r="E139" s="34"/>
      <c r="F139" s="34"/>
    </row>
    <row r="140" spans="3:6" ht="12.75">
      <c r="C140" s="34"/>
      <c r="D140" s="34"/>
      <c r="E140" s="34"/>
      <c r="F140" s="34"/>
    </row>
    <row r="141" spans="3:6" ht="12.75">
      <c r="C141" s="34"/>
      <c r="D141" s="34"/>
      <c r="E141" s="34"/>
      <c r="F141" s="34"/>
    </row>
    <row r="142" spans="3:6" ht="12.75">
      <c r="C142" s="34"/>
      <c r="D142" s="34"/>
      <c r="E142" s="34"/>
      <c r="F142" s="34"/>
    </row>
    <row r="143" spans="3:6" ht="12.75">
      <c r="C143" s="34"/>
      <c r="D143" s="34"/>
      <c r="E143" s="34"/>
      <c r="F143" s="34"/>
    </row>
    <row r="144" spans="3:6" ht="12.75">
      <c r="C144" s="34"/>
      <c r="D144" s="34"/>
      <c r="E144" s="34"/>
      <c r="F144" s="34"/>
    </row>
    <row r="145" spans="3:6" ht="12.75">
      <c r="C145" s="34"/>
      <c r="D145" s="34"/>
      <c r="E145" s="34"/>
      <c r="F145" s="34"/>
    </row>
    <row r="146" spans="3:6" ht="12.75">
      <c r="C146" s="34"/>
      <c r="D146" s="34"/>
      <c r="E146" s="34"/>
      <c r="F146" s="34"/>
    </row>
    <row r="147" spans="3:6" ht="12.75">
      <c r="C147" s="34"/>
      <c r="D147" s="34"/>
      <c r="E147" s="34"/>
      <c r="F147" s="34"/>
    </row>
    <row r="148" spans="3:6" ht="12.75">
      <c r="C148" s="34"/>
      <c r="D148" s="34"/>
      <c r="E148" s="34"/>
      <c r="F148" s="34"/>
    </row>
    <row r="149" spans="3:6" ht="12.75">
      <c r="C149" s="34"/>
      <c r="D149" s="34"/>
      <c r="E149" s="34"/>
      <c r="F149" s="34"/>
    </row>
    <row r="150" spans="3:6" ht="12.75">
      <c r="C150" s="34"/>
      <c r="D150" s="34"/>
      <c r="E150" s="34"/>
      <c r="F150" s="34"/>
    </row>
    <row r="151" spans="3:6" ht="12.75">
      <c r="C151" s="34"/>
      <c r="D151" s="34"/>
      <c r="E151" s="34"/>
      <c r="F151" s="34"/>
    </row>
    <row r="152" spans="3:6" ht="12.75">
      <c r="C152" s="34"/>
      <c r="D152" s="34"/>
      <c r="E152" s="34"/>
      <c r="F152" s="34"/>
    </row>
    <row r="153" spans="3:6" ht="12.75">
      <c r="C153" s="34"/>
      <c r="D153" s="34"/>
      <c r="E153" s="34"/>
      <c r="F153" s="34"/>
    </row>
    <row r="154" spans="3:6" ht="12.75">
      <c r="C154" s="34"/>
      <c r="D154" s="34"/>
      <c r="E154" s="34"/>
      <c r="F154" s="34"/>
    </row>
    <row r="155" spans="3:6" ht="12.75">
      <c r="C155" s="34"/>
      <c r="D155" s="34"/>
      <c r="E155" s="34"/>
      <c r="F155" s="34"/>
    </row>
    <row r="156" spans="3:6" ht="12.75">
      <c r="C156" s="34"/>
      <c r="D156" s="34"/>
      <c r="E156" s="34"/>
      <c r="F156" s="34"/>
    </row>
    <row r="157" spans="3:6" ht="12.75">
      <c r="C157" s="34"/>
      <c r="D157" s="34"/>
      <c r="E157" s="34"/>
      <c r="F157" s="34"/>
    </row>
    <row r="158" spans="3:6" ht="12.75">
      <c r="C158" s="34"/>
      <c r="D158" s="34"/>
      <c r="E158" s="34"/>
      <c r="F158" s="34"/>
    </row>
    <row r="159" spans="3:6" ht="12.75">
      <c r="C159" s="34"/>
      <c r="D159" s="34"/>
      <c r="E159" s="34"/>
      <c r="F159" s="34"/>
    </row>
    <row r="160" spans="3:6" ht="12.75">
      <c r="C160" s="34"/>
      <c r="D160" s="34"/>
      <c r="E160" s="34"/>
      <c r="F160" s="34"/>
    </row>
    <row r="161" spans="3:6" ht="12.75">
      <c r="C161" s="34"/>
      <c r="D161" s="34"/>
      <c r="E161" s="34"/>
      <c r="F161" s="34"/>
    </row>
    <row r="162" spans="3:6" ht="12.75">
      <c r="C162" s="34"/>
      <c r="D162" s="34"/>
      <c r="E162" s="34"/>
      <c r="F162" s="34"/>
    </row>
    <row r="163" spans="3:6" ht="12.75">
      <c r="C163" s="34"/>
      <c r="D163" s="34"/>
      <c r="E163" s="34"/>
      <c r="F163" s="34"/>
    </row>
    <row r="164" spans="3:6" ht="12.75">
      <c r="C164" s="34"/>
      <c r="D164" s="34"/>
      <c r="E164" s="34"/>
      <c r="F164" s="34"/>
    </row>
    <row r="165" spans="3:6" ht="12.75">
      <c r="C165" s="34"/>
      <c r="D165" s="34"/>
      <c r="E165" s="34"/>
      <c r="F165" s="34"/>
    </row>
  </sheetData>
  <sheetProtection/>
  <mergeCells count="46">
    <mergeCell ref="O8:R8"/>
    <mergeCell ref="O9:R9"/>
    <mergeCell ref="AI32:AI34"/>
    <mergeCell ref="AE33:AF33"/>
    <mergeCell ref="AG33:AH33"/>
    <mergeCell ref="AC34:AD34"/>
    <mergeCell ref="AE23:AF23"/>
    <mergeCell ref="AE28:AF28"/>
    <mergeCell ref="AA30:AB30"/>
    <mergeCell ref="W8:Z8"/>
    <mergeCell ref="AA40:AB40"/>
    <mergeCell ref="AC14:AD14"/>
    <mergeCell ref="AC19:AD19"/>
    <mergeCell ref="AC24:AD24"/>
    <mergeCell ref="AC29:AD29"/>
    <mergeCell ref="AC39:AD39"/>
    <mergeCell ref="AA35:AB35"/>
    <mergeCell ref="W9:Z9"/>
    <mergeCell ref="AA9:AB9"/>
    <mergeCell ref="AI17:AI19"/>
    <mergeCell ref="AI27:AI29"/>
    <mergeCell ref="AG23:AH23"/>
    <mergeCell ref="AA15:AB15"/>
    <mergeCell ref="AA20:AB20"/>
    <mergeCell ref="AA25:AB25"/>
    <mergeCell ref="AE13:AF13"/>
    <mergeCell ref="C8:F8"/>
    <mergeCell ref="C9:F9"/>
    <mergeCell ref="G8:J8"/>
    <mergeCell ref="G9:J9"/>
    <mergeCell ref="S9:V9"/>
    <mergeCell ref="AI22:AI24"/>
    <mergeCell ref="K8:N8"/>
    <mergeCell ref="K9:N9"/>
    <mergeCell ref="S8:V8"/>
    <mergeCell ref="AC9:AD9"/>
    <mergeCell ref="AI37:AI39"/>
    <mergeCell ref="AE9:AF9"/>
    <mergeCell ref="AG9:AH9"/>
    <mergeCell ref="AG38:AH38"/>
    <mergeCell ref="AI12:AI14"/>
    <mergeCell ref="AG13:AH13"/>
    <mergeCell ref="AG18:AH18"/>
    <mergeCell ref="AG28:AH28"/>
    <mergeCell ref="AE38:AF38"/>
    <mergeCell ref="AE18:AF18"/>
  </mergeCells>
  <printOptions/>
  <pageMargins left="1.1023622047244095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&amp;L&amp;"Space Age,Obyčejné"Kadel Design&amp;"Symbol,Obyčejné"&amp;Xâ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88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57" t="s">
        <v>90</v>
      </c>
      <c r="C13" s="257" t="s">
        <v>38</v>
      </c>
      <c r="D13" s="251">
        <v>21</v>
      </c>
      <c r="E13" s="138" t="s">
        <v>31</v>
      </c>
      <c r="F13" s="250">
        <v>10</v>
      </c>
      <c r="G13" s="143">
        <v>21</v>
      </c>
      <c r="H13" s="138" t="s">
        <v>31</v>
      </c>
      <c r="I13" s="144">
        <v>11</v>
      </c>
      <c r="J13" s="143"/>
      <c r="K13" s="138" t="s">
        <v>31</v>
      </c>
      <c r="L13" s="144"/>
      <c r="M13" s="139">
        <f>D13+G13+J13</f>
        <v>42</v>
      </c>
      <c r="N13" s="140">
        <f>F13+I13+L13</f>
        <v>21</v>
      </c>
      <c r="O13" s="240">
        <f>IF(D13&gt;F13,1,0)+IF(G13&gt;I13,1,0)+IF(J13&gt;L13,1,0)</f>
        <v>2</v>
      </c>
      <c r="P13" s="241">
        <f>IF(D13&lt;F13,1,0)+IF(G13&lt;I13,1,0)+IF(J13&lt;L13,1,0)</f>
        <v>0</v>
      </c>
      <c r="Q13" s="242">
        <f aca="true" t="shared" si="0" ref="Q13:R16">IF(O13=2,1,0)</f>
        <v>1</v>
      </c>
      <c r="R13" s="243">
        <f t="shared" si="0"/>
        <v>0</v>
      </c>
      <c r="S13" s="26"/>
    </row>
    <row r="14" spans="1:19" ht="30" customHeight="1">
      <c r="A14" s="48" t="s">
        <v>23</v>
      </c>
      <c r="B14" s="258" t="s">
        <v>91</v>
      </c>
      <c r="C14" s="258" t="s">
        <v>94</v>
      </c>
      <c r="D14" s="251">
        <v>15</v>
      </c>
      <c r="E14" s="138" t="s">
        <v>31</v>
      </c>
      <c r="F14" s="250">
        <v>21</v>
      </c>
      <c r="G14" s="143">
        <v>13</v>
      </c>
      <c r="H14" s="138" t="s">
        <v>31</v>
      </c>
      <c r="I14" s="144">
        <v>21</v>
      </c>
      <c r="J14" s="143"/>
      <c r="K14" s="138" t="s">
        <v>31</v>
      </c>
      <c r="L14" s="144"/>
      <c r="M14" s="139">
        <f>D14+G14+J14</f>
        <v>28</v>
      </c>
      <c r="N14" s="140">
        <f>F14+I14+L14</f>
        <v>42</v>
      </c>
      <c r="O14" s="240">
        <f>IF(D14&gt;F14,1,0)+IF(G14&gt;I14,1,0)+IF(J14&gt;L14,1,0)</f>
        <v>0</v>
      </c>
      <c r="P14" s="241">
        <f>IF(D14&lt;F14,1,0)+IF(G14&lt;I14,1,0)+IF(J14&lt;L14,1,0)</f>
        <v>2</v>
      </c>
      <c r="Q14" s="242">
        <f t="shared" si="0"/>
        <v>0</v>
      </c>
      <c r="R14" s="243">
        <f t="shared" si="0"/>
        <v>1</v>
      </c>
      <c r="S14" s="26"/>
    </row>
    <row r="15" spans="1:19" ht="30" customHeight="1">
      <c r="A15" s="48" t="s">
        <v>25</v>
      </c>
      <c r="B15" s="258" t="s">
        <v>92</v>
      </c>
      <c r="C15" s="258" t="s">
        <v>115</v>
      </c>
      <c r="D15" s="251">
        <v>19</v>
      </c>
      <c r="E15" s="138" t="s">
        <v>31</v>
      </c>
      <c r="F15" s="250">
        <v>21</v>
      </c>
      <c r="G15" s="143">
        <v>11</v>
      </c>
      <c r="H15" s="138" t="s">
        <v>31</v>
      </c>
      <c r="I15" s="144">
        <v>21</v>
      </c>
      <c r="J15" s="143"/>
      <c r="K15" s="138" t="s">
        <v>31</v>
      </c>
      <c r="L15" s="144"/>
      <c r="M15" s="139">
        <f>D15+G15+J15</f>
        <v>30</v>
      </c>
      <c r="N15" s="140">
        <f>F15+I15+L15</f>
        <v>42</v>
      </c>
      <c r="O15" s="240">
        <f>IF(D15&gt;F15,1,0)+IF(G15&gt;I15,1,0)+IF(J15&gt;L15,1,0)</f>
        <v>0</v>
      </c>
      <c r="P15" s="241">
        <f>IF(D15&lt;F15,1,0)+IF(G15&lt;I15,1,0)+IF(J15&lt;L15,1,0)</f>
        <v>2</v>
      </c>
      <c r="Q15" s="242">
        <f t="shared" si="0"/>
        <v>0</v>
      </c>
      <c r="R15" s="243">
        <f t="shared" si="0"/>
        <v>1</v>
      </c>
      <c r="S15" s="26"/>
    </row>
    <row r="16" spans="1:19" ht="30" customHeight="1" thickBot="1">
      <c r="A16" s="48" t="s">
        <v>24</v>
      </c>
      <c r="B16" s="258" t="s">
        <v>93</v>
      </c>
      <c r="C16" s="258" t="s">
        <v>95</v>
      </c>
      <c r="D16" s="251">
        <v>21</v>
      </c>
      <c r="E16" s="138" t="s">
        <v>31</v>
      </c>
      <c r="F16" s="250">
        <v>15</v>
      </c>
      <c r="G16" s="143">
        <v>21</v>
      </c>
      <c r="H16" s="138" t="s">
        <v>31</v>
      </c>
      <c r="I16" s="144">
        <v>13</v>
      </c>
      <c r="J16" s="143"/>
      <c r="K16" s="138" t="s">
        <v>31</v>
      </c>
      <c r="L16" s="144"/>
      <c r="M16" s="139">
        <f>D16+G16+J16</f>
        <v>42</v>
      </c>
      <c r="N16" s="140">
        <f>F16+I16+L16</f>
        <v>28</v>
      </c>
      <c r="O16" s="240">
        <f>IF(D16&gt;F16,1,0)+IF(G16&gt;I16,1,0)+IF(J16&gt;L16,1,0)</f>
        <v>2</v>
      </c>
      <c r="P16" s="241">
        <f>IF(D16&lt;F16,1,0)+IF(G16&lt;I16,1,0)+IF(J16&lt;L16,1,0)</f>
        <v>0</v>
      </c>
      <c r="Q16" s="242">
        <f t="shared" si="0"/>
        <v>1</v>
      </c>
      <c r="R16" s="243">
        <f t="shared" si="0"/>
        <v>0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remíza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142</v>
      </c>
      <c r="N17" s="142">
        <f t="shared" si="1"/>
        <v>133</v>
      </c>
      <c r="O17" s="244">
        <f t="shared" si="1"/>
        <v>4</v>
      </c>
      <c r="P17" s="245">
        <f t="shared" si="1"/>
        <v>4</v>
      </c>
      <c r="Q17" s="244">
        <f t="shared" si="1"/>
        <v>2</v>
      </c>
      <c r="R17" s="245">
        <f t="shared" si="1"/>
        <v>2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88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96</v>
      </c>
      <c r="C13" s="47" t="s">
        <v>100</v>
      </c>
      <c r="D13" s="251">
        <v>14</v>
      </c>
      <c r="E13" s="138" t="s">
        <v>31</v>
      </c>
      <c r="F13" s="250">
        <v>21</v>
      </c>
      <c r="G13" s="143">
        <v>21</v>
      </c>
      <c r="H13" s="138" t="s">
        <v>31</v>
      </c>
      <c r="I13" s="144">
        <v>19</v>
      </c>
      <c r="J13" s="143">
        <v>21</v>
      </c>
      <c r="K13" s="138" t="s">
        <v>31</v>
      </c>
      <c r="L13" s="144">
        <v>17</v>
      </c>
      <c r="M13" s="139">
        <f>D13+G13+J13</f>
        <v>56</v>
      </c>
      <c r="N13" s="140">
        <f>F13+I13+L13</f>
        <v>57</v>
      </c>
      <c r="O13" s="240">
        <f>IF(D13&gt;F13,1,0)+IF(G13&gt;I13,1,0)+IF(J13&gt;L13,1,0)</f>
        <v>2</v>
      </c>
      <c r="P13" s="241">
        <f>IF(D13&lt;F13,1,0)+IF(G13&lt;I13,1,0)+IF(J13&lt;L13,1,0)</f>
        <v>1</v>
      </c>
      <c r="Q13" s="242">
        <f aca="true" t="shared" si="0" ref="Q13:R16">IF(O13=2,1,0)</f>
        <v>1</v>
      </c>
      <c r="R13" s="243">
        <f t="shared" si="0"/>
        <v>0</v>
      </c>
      <c r="S13" s="26"/>
    </row>
    <row r="14" spans="1:19" ht="30" customHeight="1">
      <c r="A14" s="48" t="s">
        <v>23</v>
      </c>
      <c r="B14" s="47" t="s">
        <v>97</v>
      </c>
      <c r="C14" s="47" t="s">
        <v>101</v>
      </c>
      <c r="D14" s="251">
        <v>22</v>
      </c>
      <c r="E14" s="138" t="s">
        <v>31</v>
      </c>
      <c r="F14" s="250">
        <v>20</v>
      </c>
      <c r="G14" s="143">
        <v>25</v>
      </c>
      <c r="H14" s="138" t="s">
        <v>31</v>
      </c>
      <c r="I14" s="144">
        <v>27</v>
      </c>
      <c r="J14" s="143">
        <v>21</v>
      </c>
      <c r="K14" s="138" t="s">
        <v>31</v>
      </c>
      <c r="L14" s="144">
        <v>19</v>
      </c>
      <c r="M14" s="139">
        <f>D14+G14+J14</f>
        <v>68</v>
      </c>
      <c r="N14" s="140">
        <f>F14+I14+L14</f>
        <v>66</v>
      </c>
      <c r="O14" s="240">
        <f>IF(D14&gt;F14,1,0)+IF(G14&gt;I14,1,0)+IF(J14&gt;L14,1,0)</f>
        <v>2</v>
      </c>
      <c r="P14" s="241">
        <f>IF(D14&lt;F14,1,0)+IF(G14&lt;I14,1,0)+IF(J14&lt;L14,1,0)</f>
        <v>1</v>
      </c>
      <c r="Q14" s="242">
        <f t="shared" si="0"/>
        <v>1</v>
      </c>
      <c r="R14" s="243">
        <f t="shared" si="0"/>
        <v>0</v>
      </c>
      <c r="S14" s="26"/>
    </row>
    <row r="15" spans="1:19" ht="30" customHeight="1">
      <c r="A15" s="48" t="s">
        <v>25</v>
      </c>
      <c r="B15" s="47" t="s">
        <v>98</v>
      </c>
      <c r="C15" s="47" t="s">
        <v>102</v>
      </c>
      <c r="D15" s="251">
        <v>17</v>
      </c>
      <c r="E15" s="138" t="s">
        <v>31</v>
      </c>
      <c r="F15" s="250">
        <v>21</v>
      </c>
      <c r="G15" s="143">
        <v>21</v>
      </c>
      <c r="H15" s="138" t="s">
        <v>31</v>
      </c>
      <c r="I15" s="144">
        <v>15</v>
      </c>
      <c r="J15" s="143">
        <v>17</v>
      </c>
      <c r="K15" s="138" t="s">
        <v>31</v>
      </c>
      <c r="L15" s="144">
        <v>21</v>
      </c>
      <c r="M15" s="139">
        <f>D15+G15+J15</f>
        <v>55</v>
      </c>
      <c r="N15" s="140">
        <f>F15+I15+L15</f>
        <v>57</v>
      </c>
      <c r="O15" s="240">
        <f>IF(D15&gt;F15,1,0)+IF(G15&gt;I15,1,0)+IF(J15&gt;L15,1,0)</f>
        <v>1</v>
      </c>
      <c r="P15" s="241">
        <f>IF(D15&lt;F15,1,0)+IF(G15&lt;I15,1,0)+IF(J15&lt;L15,1,0)</f>
        <v>2</v>
      </c>
      <c r="Q15" s="242">
        <f t="shared" si="0"/>
        <v>0</v>
      </c>
      <c r="R15" s="243">
        <f t="shared" si="0"/>
        <v>1</v>
      </c>
      <c r="S15" s="26"/>
    </row>
    <row r="16" spans="1:19" ht="30" customHeight="1" thickBot="1">
      <c r="A16" s="48" t="s">
        <v>24</v>
      </c>
      <c r="B16" s="47" t="s">
        <v>99</v>
      </c>
      <c r="C16" s="47" t="s">
        <v>103</v>
      </c>
      <c r="D16" s="251">
        <v>17</v>
      </c>
      <c r="E16" s="138" t="s">
        <v>31</v>
      </c>
      <c r="F16" s="250">
        <v>21</v>
      </c>
      <c r="G16" s="143">
        <v>10</v>
      </c>
      <c r="H16" s="138" t="s">
        <v>31</v>
      </c>
      <c r="I16" s="144">
        <v>21</v>
      </c>
      <c r="J16" s="143"/>
      <c r="K16" s="138" t="s">
        <v>31</v>
      </c>
      <c r="L16" s="144"/>
      <c r="M16" s="139">
        <f>D16+G16+J16</f>
        <v>27</v>
      </c>
      <c r="N16" s="140">
        <f>F16+I16+L16</f>
        <v>42</v>
      </c>
      <c r="O16" s="240">
        <f>IF(D16&gt;F16,1,0)+IF(G16&gt;I16,1,0)+IF(J16&gt;L16,1,0)</f>
        <v>0</v>
      </c>
      <c r="P16" s="241">
        <f>IF(D16&lt;F16,1,0)+IF(G16&lt;I16,1,0)+IF(J16&lt;L16,1,0)</f>
        <v>2</v>
      </c>
      <c r="Q16" s="242">
        <f t="shared" si="0"/>
        <v>0</v>
      </c>
      <c r="R16" s="243">
        <f t="shared" si="0"/>
        <v>1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remíza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206</v>
      </c>
      <c r="N17" s="142">
        <f t="shared" si="1"/>
        <v>222</v>
      </c>
      <c r="O17" s="244">
        <f t="shared" si="1"/>
        <v>5</v>
      </c>
      <c r="P17" s="245">
        <f t="shared" si="1"/>
        <v>6</v>
      </c>
      <c r="Q17" s="244">
        <f t="shared" si="1"/>
        <v>2</v>
      </c>
      <c r="R17" s="245">
        <f t="shared" si="1"/>
        <v>2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82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88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104</v>
      </c>
      <c r="C13" s="47" t="s">
        <v>108</v>
      </c>
      <c r="D13" s="251">
        <v>14</v>
      </c>
      <c r="E13" s="138" t="s">
        <v>31</v>
      </c>
      <c r="F13" s="250">
        <v>21</v>
      </c>
      <c r="G13" s="143">
        <v>21</v>
      </c>
      <c r="H13" s="138" t="s">
        <v>31</v>
      </c>
      <c r="I13" s="144">
        <v>23</v>
      </c>
      <c r="J13" s="143"/>
      <c r="K13" s="138" t="s">
        <v>31</v>
      </c>
      <c r="L13" s="144"/>
      <c r="M13" s="139">
        <f>D13+G13+J13</f>
        <v>35</v>
      </c>
      <c r="N13" s="140">
        <f>F13+I13+L13</f>
        <v>44</v>
      </c>
      <c r="O13" s="240">
        <f>IF(D13&gt;F13,1,0)+IF(G13&gt;I13,1,0)+IF(J13&gt;L13,1,0)</f>
        <v>0</v>
      </c>
      <c r="P13" s="241">
        <f>IF(D13&lt;F13,1,0)+IF(G13&lt;I13,1,0)+IF(J13&lt;L13,1,0)</f>
        <v>2</v>
      </c>
      <c r="Q13" s="242">
        <f aca="true" t="shared" si="0" ref="Q13:R16">IF(O13=2,1,0)</f>
        <v>0</v>
      </c>
      <c r="R13" s="243">
        <f t="shared" si="0"/>
        <v>1</v>
      </c>
      <c r="S13" s="26"/>
    </row>
    <row r="14" spans="1:19" ht="30" customHeight="1">
      <c r="A14" s="48" t="s">
        <v>23</v>
      </c>
      <c r="B14" s="47" t="s">
        <v>105</v>
      </c>
      <c r="C14" s="47" t="s">
        <v>109</v>
      </c>
      <c r="D14" s="251">
        <v>23</v>
      </c>
      <c r="E14" s="138" t="s">
        <v>31</v>
      </c>
      <c r="F14" s="250">
        <v>21</v>
      </c>
      <c r="G14" s="143">
        <v>21</v>
      </c>
      <c r="H14" s="138" t="s">
        <v>31</v>
      </c>
      <c r="I14" s="144">
        <v>23</v>
      </c>
      <c r="J14" s="143">
        <v>19</v>
      </c>
      <c r="K14" s="138" t="s">
        <v>31</v>
      </c>
      <c r="L14" s="144">
        <v>21</v>
      </c>
      <c r="M14" s="139">
        <f>D14+G14+J14</f>
        <v>63</v>
      </c>
      <c r="N14" s="140">
        <f>F14+I14+L14</f>
        <v>65</v>
      </c>
      <c r="O14" s="240">
        <f>IF(D14&gt;F14,1,0)+IF(G14&gt;I14,1,0)+IF(J14&gt;L14,1,0)</f>
        <v>1</v>
      </c>
      <c r="P14" s="241">
        <f>IF(D14&lt;F14,1,0)+IF(G14&lt;I14,1,0)+IF(J14&lt;L14,1,0)</f>
        <v>2</v>
      </c>
      <c r="Q14" s="242">
        <f t="shared" si="0"/>
        <v>0</v>
      </c>
      <c r="R14" s="243">
        <f t="shared" si="0"/>
        <v>1</v>
      </c>
      <c r="S14" s="26"/>
    </row>
    <row r="15" spans="1:19" ht="30" customHeight="1">
      <c r="A15" s="48" t="s">
        <v>25</v>
      </c>
      <c r="B15" s="47" t="s">
        <v>106</v>
      </c>
      <c r="C15" s="47" t="s">
        <v>110</v>
      </c>
      <c r="D15" s="251">
        <v>21</v>
      </c>
      <c r="E15" s="138" t="s">
        <v>31</v>
      </c>
      <c r="F15" s="250">
        <v>0</v>
      </c>
      <c r="G15" s="143">
        <v>21</v>
      </c>
      <c r="H15" s="138" t="s">
        <v>31</v>
      </c>
      <c r="I15" s="144">
        <v>0</v>
      </c>
      <c r="J15" s="143"/>
      <c r="K15" s="138" t="s">
        <v>31</v>
      </c>
      <c r="L15" s="144"/>
      <c r="M15" s="139">
        <f>D15+G15+J15</f>
        <v>42</v>
      </c>
      <c r="N15" s="140">
        <f>F15+I15+L15</f>
        <v>0</v>
      </c>
      <c r="O15" s="240">
        <f>IF(D15&gt;F15,1,0)+IF(G15&gt;I15,1,0)+IF(J15&gt;L15,1,0)</f>
        <v>2</v>
      </c>
      <c r="P15" s="241">
        <f>IF(D15&lt;F15,1,0)+IF(G15&lt;I15,1,0)+IF(J15&lt;L15,1,0)</f>
        <v>0</v>
      </c>
      <c r="Q15" s="242">
        <f t="shared" si="0"/>
        <v>1</v>
      </c>
      <c r="R15" s="243">
        <f t="shared" si="0"/>
        <v>0</v>
      </c>
      <c r="S15" s="26"/>
    </row>
    <row r="16" spans="1:19" ht="30" customHeight="1" thickBot="1">
      <c r="A16" s="48" t="s">
        <v>24</v>
      </c>
      <c r="B16" s="47" t="s">
        <v>107</v>
      </c>
      <c r="C16" s="47" t="s">
        <v>111</v>
      </c>
      <c r="D16" s="251">
        <v>21</v>
      </c>
      <c r="E16" s="138" t="s">
        <v>31</v>
      </c>
      <c r="F16" s="250">
        <v>19</v>
      </c>
      <c r="G16" s="143">
        <v>21</v>
      </c>
      <c r="H16" s="138" t="s">
        <v>31</v>
      </c>
      <c r="I16" s="144">
        <v>14</v>
      </c>
      <c r="J16" s="143"/>
      <c r="K16" s="138" t="s">
        <v>31</v>
      </c>
      <c r="L16" s="144"/>
      <c r="M16" s="139">
        <f>D16+G16+J16</f>
        <v>42</v>
      </c>
      <c r="N16" s="140">
        <f>F16+I16+L16</f>
        <v>33</v>
      </c>
      <c r="O16" s="240">
        <f>IF(D16&gt;F16,1,0)+IF(G16&gt;I16,1,0)+IF(J16&gt;L16,1,0)</f>
        <v>2</v>
      </c>
      <c r="P16" s="241">
        <f>IF(D16&lt;F16,1,0)+IF(G16&lt;I16,1,0)+IF(J16&lt;L16,1,0)</f>
        <v>0</v>
      </c>
      <c r="Q16" s="242">
        <f t="shared" si="0"/>
        <v>1</v>
      </c>
      <c r="R16" s="243">
        <f t="shared" si="0"/>
        <v>0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remíza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182</v>
      </c>
      <c r="N17" s="142">
        <f t="shared" si="1"/>
        <v>142</v>
      </c>
      <c r="O17" s="244">
        <f t="shared" si="1"/>
        <v>5</v>
      </c>
      <c r="P17" s="245">
        <f t="shared" si="1"/>
        <v>4</v>
      </c>
      <c r="Q17" s="244">
        <f t="shared" si="1"/>
        <v>2</v>
      </c>
      <c r="R17" s="245">
        <f t="shared" si="1"/>
        <v>2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112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96</v>
      </c>
      <c r="C13" s="47" t="s">
        <v>104</v>
      </c>
      <c r="D13" s="251">
        <v>20</v>
      </c>
      <c r="E13" s="138" t="s">
        <v>31</v>
      </c>
      <c r="F13" s="250">
        <v>22</v>
      </c>
      <c r="G13" s="143">
        <v>21</v>
      </c>
      <c r="H13" s="138" t="s">
        <v>31</v>
      </c>
      <c r="I13" s="144">
        <v>17</v>
      </c>
      <c r="J13" s="143">
        <v>21</v>
      </c>
      <c r="K13" s="138" t="s">
        <v>31</v>
      </c>
      <c r="L13" s="144">
        <v>15</v>
      </c>
      <c r="M13" s="139">
        <f>D13+G13+J13</f>
        <v>62</v>
      </c>
      <c r="N13" s="140">
        <f>F13+I13+L13</f>
        <v>54</v>
      </c>
      <c r="O13" s="240">
        <f>IF(D13&gt;F13,1,0)+IF(G13&gt;I13,1,0)+IF(J13&gt;L13,1,0)</f>
        <v>2</v>
      </c>
      <c r="P13" s="241">
        <f>IF(D13&lt;F13,1,0)+IF(G13&lt;I13,1,0)+IF(J13&lt;L13,1,0)</f>
        <v>1</v>
      </c>
      <c r="Q13" s="242">
        <f>IF(O13=2,1,0)</f>
        <v>1</v>
      </c>
      <c r="R13" s="243">
        <f>IF(P13=2,1,0)</f>
        <v>0</v>
      </c>
      <c r="S13" s="26"/>
    </row>
    <row r="14" spans="1:19" ht="30" customHeight="1">
      <c r="A14" s="48" t="s">
        <v>23</v>
      </c>
      <c r="B14" s="47" t="s">
        <v>113</v>
      </c>
      <c r="C14" s="47" t="s">
        <v>105</v>
      </c>
      <c r="D14" s="251">
        <v>14</v>
      </c>
      <c r="E14" s="138" t="s">
        <v>31</v>
      </c>
      <c r="F14" s="250" t="s">
        <v>35</v>
      </c>
      <c r="G14" s="143">
        <v>21</v>
      </c>
      <c r="H14" s="138" t="s">
        <v>31</v>
      </c>
      <c r="I14" s="144">
        <v>11</v>
      </c>
      <c r="J14" s="143">
        <v>21</v>
      </c>
      <c r="K14" s="138" t="s">
        <v>31</v>
      </c>
      <c r="L14" s="144">
        <v>9</v>
      </c>
      <c r="M14" s="139">
        <f>D14+G14+J14</f>
        <v>56</v>
      </c>
      <c r="N14" s="140">
        <f>F14+I14+L14</f>
        <v>41</v>
      </c>
      <c r="O14" s="240">
        <f>IF(D14&gt;F14,1,0)+IF(G14&gt;I14,1,0)+IF(J14&gt;L14,1,0)</f>
        <v>2</v>
      </c>
      <c r="P14" s="241">
        <f>IF(D14&lt;F14,1,0)+IF(G14&lt;I14,1,0)+IF(J14&lt;L14,1,0)</f>
        <v>1</v>
      </c>
      <c r="Q14" s="242">
        <f aca="true" t="shared" si="0" ref="Q14:R16">IF(O14=2,1,0)</f>
        <v>1</v>
      </c>
      <c r="R14" s="243">
        <f t="shared" si="0"/>
        <v>0</v>
      </c>
      <c r="S14" s="26"/>
    </row>
    <row r="15" spans="1:19" ht="30" customHeight="1">
      <c r="A15" s="48" t="s">
        <v>25</v>
      </c>
      <c r="B15" s="47" t="s">
        <v>98</v>
      </c>
      <c r="C15" s="47" t="s">
        <v>106</v>
      </c>
      <c r="D15" s="251">
        <v>11</v>
      </c>
      <c r="E15" s="138" t="s">
        <v>31</v>
      </c>
      <c r="F15" s="250" t="s">
        <v>35</v>
      </c>
      <c r="G15" s="143">
        <v>21</v>
      </c>
      <c r="H15" s="138" t="s">
        <v>31</v>
      </c>
      <c r="I15" s="144">
        <v>16</v>
      </c>
      <c r="J15" s="143">
        <v>21</v>
      </c>
      <c r="K15" s="138" t="s">
        <v>31</v>
      </c>
      <c r="L15" s="144">
        <v>19</v>
      </c>
      <c r="M15" s="139">
        <f>D15+G15+J15</f>
        <v>53</v>
      </c>
      <c r="N15" s="140">
        <f>F15+I15+L15</f>
        <v>56</v>
      </c>
      <c r="O15" s="240">
        <f>IF(D15&gt;F15,1,0)+IF(G15&gt;I15,1,0)+IF(J15&gt;L15,1,0)</f>
        <v>2</v>
      </c>
      <c r="P15" s="241">
        <f>IF(D15&lt;F15,1,0)+IF(G15&lt;I15,1,0)+IF(J15&lt;L15,1,0)</f>
        <v>1</v>
      </c>
      <c r="Q15" s="242">
        <f t="shared" si="0"/>
        <v>1</v>
      </c>
      <c r="R15" s="243">
        <f t="shared" si="0"/>
        <v>0</v>
      </c>
      <c r="S15" s="26"/>
    </row>
    <row r="16" spans="1:19" ht="30" customHeight="1" thickBot="1">
      <c r="A16" s="48" t="s">
        <v>24</v>
      </c>
      <c r="B16" s="47" t="s">
        <v>114</v>
      </c>
      <c r="C16" s="47" t="s">
        <v>107</v>
      </c>
      <c r="D16" s="251">
        <v>21</v>
      </c>
      <c r="E16" s="138" t="s">
        <v>31</v>
      </c>
      <c r="F16" s="250">
        <v>19</v>
      </c>
      <c r="G16" s="143">
        <v>21</v>
      </c>
      <c r="H16" s="138" t="s">
        <v>31</v>
      </c>
      <c r="I16" s="144">
        <v>19</v>
      </c>
      <c r="J16" s="143"/>
      <c r="K16" s="138" t="s">
        <v>31</v>
      </c>
      <c r="L16" s="144"/>
      <c r="M16" s="139">
        <f>D16+G16+J16</f>
        <v>42</v>
      </c>
      <c r="N16" s="140">
        <f>F16+I16+L16</f>
        <v>38</v>
      </c>
      <c r="O16" s="240">
        <f>IF(D16&gt;F16,1,0)+IF(G16&gt;I16,1,0)+IF(J16&gt;L16,1,0)</f>
        <v>2</v>
      </c>
      <c r="P16" s="241">
        <f>IF(D16&lt;F16,1,0)+IF(G16&lt;I16,1,0)+IF(J16&lt;L16,1,0)</f>
        <v>0</v>
      </c>
      <c r="Q16" s="242">
        <f t="shared" si="0"/>
        <v>1</v>
      </c>
      <c r="R16" s="243">
        <f t="shared" si="0"/>
        <v>0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Jupíci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213</v>
      </c>
      <c r="N17" s="142">
        <f t="shared" si="1"/>
        <v>189</v>
      </c>
      <c r="O17" s="244">
        <f t="shared" si="1"/>
        <v>8</v>
      </c>
      <c r="P17" s="245">
        <f t="shared" si="1"/>
        <v>3</v>
      </c>
      <c r="Q17" s="244">
        <f t="shared" si="1"/>
        <v>4</v>
      </c>
      <c r="R17" s="245">
        <f t="shared" si="1"/>
        <v>0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G12:I12"/>
    <mergeCell ref="J12:L12"/>
    <mergeCell ref="Q11:R11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112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57" t="s">
        <v>90</v>
      </c>
      <c r="C13" s="47" t="s">
        <v>100</v>
      </c>
      <c r="D13" s="251">
        <v>11</v>
      </c>
      <c r="E13" s="138" t="s">
        <v>31</v>
      </c>
      <c r="F13" s="250">
        <v>21</v>
      </c>
      <c r="G13" s="143">
        <v>21</v>
      </c>
      <c r="H13" s="138" t="s">
        <v>31</v>
      </c>
      <c r="I13" s="144">
        <v>16</v>
      </c>
      <c r="J13" s="143">
        <v>16</v>
      </c>
      <c r="K13" s="138" t="s">
        <v>31</v>
      </c>
      <c r="L13" s="144">
        <v>21</v>
      </c>
      <c r="M13" s="139">
        <f>D13+G13+J13</f>
        <v>48</v>
      </c>
      <c r="N13" s="140">
        <f>F13+I13+L13</f>
        <v>58</v>
      </c>
      <c r="O13" s="240">
        <f>IF(D13&gt;F13,1,0)+IF(G13&gt;I13,1,0)+IF(J13&gt;L13,1,0)</f>
        <v>1</v>
      </c>
      <c r="P13" s="241">
        <f>IF(D13&lt;F13,1,0)+IF(G13&lt;I13,1,0)+IF(J13&lt;L13,1,0)</f>
        <v>2</v>
      </c>
      <c r="Q13" s="242">
        <f aca="true" t="shared" si="0" ref="Q13:R16">IF(O13=2,1,0)</f>
        <v>0</v>
      </c>
      <c r="R13" s="243">
        <f t="shared" si="0"/>
        <v>1</v>
      </c>
      <c r="S13" s="26"/>
    </row>
    <row r="14" spans="1:19" ht="30" customHeight="1">
      <c r="A14" s="48" t="s">
        <v>23</v>
      </c>
      <c r="B14" s="258" t="s">
        <v>91</v>
      </c>
      <c r="C14" s="47" t="s">
        <v>101</v>
      </c>
      <c r="D14" s="251">
        <v>12</v>
      </c>
      <c r="E14" s="138" t="s">
        <v>31</v>
      </c>
      <c r="F14" s="250">
        <v>21</v>
      </c>
      <c r="G14" s="143">
        <v>11</v>
      </c>
      <c r="H14" s="138" t="s">
        <v>31</v>
      </c>
      <c r="I14" s="144">
        <v>21</v>
      </c>
      <c r="J14" s="143"/>
      <c r="K14" s="138" t="s">
        <v>31</v>
      </c>
      <c r="L14" s="144"/>
      <c r="M14" s="139">
        <f>D14+G14+J14</f>
        <v>23</v>
      </c>
      <c r="N14" s="140">
        <f>F14+I14+L14</f>
        <v>42</v>
      </c>
      <c r="O14" s="240">
        <f>IF(D14&gt;F14,1,0)+IF(G14&gt;I14,1,0)+IF(J14&gt;L14,1,0)</f>
        <v>0</v>
      </c>
      <c r="P14" s="241">
        <f>IF(D14&lt;F14,1,0)+IF(G14&lt;I14,1,0)+IF(J14&lt;L14,1,0)</f>
        <v>2</v>
      </c>
      <c r="Q14" s="242">
        <f t="shared" si="0"/>
        <v>0</v>
      </c>
      <c r="R14" s="243">
        <f t="shared" si="0"/>
        <v>1</v>
      </c>
      <c r="S14" s="26"/>
    </row>
    <row r="15" spans="1:19" ht="30" customHeight="1">
      <c r="A15" s="48" t="s">
        <v>25</v>
      </c>
      <c r="B15" s="258" t="s">
        <v>92</v>
      </c>
      <c r="C15" s="47" t="s">
        <v>102</v>
      </c>
      <c r="D15" s="251">
        <v>11</v>
      </c>
      <c r="E15" s="138" t="s">
        <v>31</v>
      </c>
      <c r="F15" s="250">
        <v>21</v>
      </c>
      <c r="G15" s="143">
        <v>15</v>
      </c>
      <c r="H15" s="138" t="s">
        <v>31</v>
      </c>
      <c r="I15" s="144">
        <v>21</v>
      </c>
      <c r="J15" s="143"/>
      <c r="K15" s="138" t="s">
        <v>31</v>
      </c>
      <c r="L15" s="144"/>
      <c r="M15" s="139">
        <f>D15+G15+J15</f>
        <v>26</v>
      </c>
      <c r="N15" s="140">
        <f>F15+I15+L15</f>
        <v>42</v>
      </c>
      <c r="O15" s="240">
        <f>IF(D15&gt;F15,1,0)+IF(G15&gt;I15,1,0)+IF(J15&gt;L15,1,0)</f>
        <v>0</v>
      </c>
      <c r="P15" s="241">
        <f>IF(D15&lt;F15,1,0)+IF(G15&lt;I15,1,0)+IF(J15&lt;L15,1,0)</f>
        <v>2</v>
      </c>
      <c r="Q15" s="242">
        <f t="shared" si="0"/>
        <v>0</v>
      </c>
      <c r="R15" s="243">
        <f t="shared" si="0"/>
        <v>1</v>
      </c>
      <c r="S15" s="26"/>
    </row>
    <row r="16" spans="1:19" ht="30" customHeight="1" thickBot="1">
      <c r="A16" s="48" t="s">
        <v>24</v>
      </c>
      <c r="B16" s="258" t="s">
        <v>93</v>
      </c>
      <c r="C16" s="47" t="s">
        <v>103</v>
      </c>
      <c r="D16" s="251">
        <v>13</v>
      </c>
      <c r="E16" s="138" t="s">
        <v>31</v>
      </c>
      <c r="F16" s="250">
        <v>21</v>
      </c>
      <c r="G16" s="143">
        <v>20</v>
      </c>
      <c r="H16" s="138" t="s">
        <v>31</v>
      </c>
      <c r="I16" s="144">
        <v>22</v>
      </c>
      <c r="J16" s="143"/>
      <c r="K16" s="138" t="s">
        <v>31</v>
      </c>
      <c r="L16" s="144"/>
      <c r="M16" s="139">
        <f>D16+G16+J16</f>
        <v>33</v>
      </c>
      <c r="N16" s="140">
        <f>F16+I16+L16</f>
        <v>43</v>
      </c>
      <c r="O16" s="240">
        <f>IF(D16&gt;F16,1,0)+IF(G16&gt;I16,1,0)+IF(J16&gt;L16,1,0)</f>
        <v>0</v>
      </c>
      <c r="P16" s="241">
        <f>IF(D16&lt;F16,1,0)+IF(G16&lt;I16,1,0)+IF(J16&lt;L16,1,0)</f>
        <v>2</v>
      </c>
      <c r="Q16" s="242">
        <f t="shared" si="0"/>
        <v>0</v>
      </c>
      <c r="R16" s="243">
        <f t="shared" si="0"/>
        <v>1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Krumloš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130</v>
      </c>
      <c r="N17" s="142">
        <f t="shared" si="1"/>
        <v>185</v>
      </c>
      <c r="O17" s="244">
        <f t="shared" si="1"/>
        <v>1</v>
      </c>
      <c r="P17" s="245">
        <f t="shared" si="1"/>
        <v>8</v>
      </c>
      <c r="Q17" s="244">
        <f t="shared" si="1"/>
        <v>0</v>
      </c>
      <c r="R17" s="245">
        <f t="shared" si="1"/>
        <v>4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82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112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108</v>
      </c>
      <c r="C13" s="257" t="s">
        <v>94</v>
      </c>
      <c r="D13" s="251">
        <v>21</v>
      </c>
      <c r="E13" s="138" t="s">
        <v>31</v>
      </c>
      <c r="F13" s="250">
        <v>15</v>
      </c>
      <c r="G13" s="143">
        <v>21</v>
      </c>
      <c r="H13" s="138" t="s">
        <v>31</v>
      </c>
      <c r="I13" s="144">
        <v>18</v>
      </c>
      <c r="J13" s="143"/>
      <c r="K13" s="138" t="s">
        <v>31</v>
      </c>
      <c r="L13" s="144"/>
      <c r="M13" s="139">
        <f>D13+G13+J13</f>
        <v>42</v>
      </c>
      <c r="N13" s="140">
        <f>F13+I13+L13</f>
        <v>33</v>
      </c>
      <c r="O13" s="240">
        <f>IF(D13&gt;F13,1,0)+IF(G13&gt;I13,1,0)+IF(J13&gt;L13,1,0)</f>
        <v>2</v>
      </c>
      <c r="P13" s="241">
        <f>IF(D13&lt;F13,1,0)+IF(G13&lt;I13,1,0)+IF(J13&lt;L13,1,0)</f>
        <v>0</v>
      </c>
      <c r="Q13" s="242">
        <f aca="true" t="shared" si="0" ref="Q13:R16">IF(O13=2,1,0)</f>
        <v>1</v>
      </c>
      <c r="R13" s="243">
        <f t="shared" si="0"/>
        <v>0</v>
      </c>
      <c r="S13" s="26"/>
    </row>
    <row r="14" spans="1:19" ht="30" customHeight="1">
      <c r="A14" s="48" t="s">
        <v>23</v>
      </c>
      <c r="B14" s="47" t="s">
        <v>109</v>
      </c>
      <c r="C14" s="258" t="s">
        <v>38</v>
      </c>
      <c r="D14" s="251">
        <v>21</v>
      </c>
      <c r="E14" s="138" t="s">
        <v>31</v>
      </c>
      <c r="F14" s="250">
        <v>13</v>
      </c>
      <c r="G14" s="143">
        <v>21</v>
      </c>
      <c r="H14" s="138" t="s">
        <v>31</v>
      </c>
      <c r="I14" s="144">
        <v>18</v>
      </c>
      <c r="J14" s="143"/>
      <c r="K14" s="138" t="s">
        <v>31</v>
      </c>
      <c r="L14" s="144"/>
      <c r="M14" s="139">
        <f>D14+G14+J14</f>
        <v>42</v>
      </c>
      <c r="N14" s="140">
        <f>F14+I14+L14</f>
        <v>31</v>
      </c>
      <c r="O14" s="240">
        <f>IF(D14&gt;F14,1,0)+IF(G14&gt;I14,1,0)+IF(J14&gt;L14,1,0)</f>
        <v>2</v>
      </c>
      <c r="P14" s="241">
        <f>IF(D14&lt;F14,1,0)+IF(G14&lt;I14,1,0)+IF(J14&lt;L14,1,0)</f>
        <v>0</v>
      </c>
      <c r="Q14" s="242">
        <f t="shared" si="0"/>
        <v>1</v>
      </c>
      <c r="R14" s="243">
        <f t="shared" si="0"/>
        <v>0</v>
      </c>
      <c r="S14" s="26"/>
    </row>
    <row r="15" spans="1:19" ht="30" customHeight="1">
      <c r="A15" s="48" t="s">
        <v>25</v>
      </c>
      <c r="B15" s="47" t="s">
        <v>110</v>
      </c>
      <c r="C15" s="258" t="s">
        <v>115</v>
      </c>
      <c r="D15" s="251">
        <v>0</v>
      </c>
      <c r="E15" s="138" t="s">
        <v>31</v>
      </c>
      <c r="F15" s="250">
        <v>21</v>
      </c>
      <c r="G15" s="143">
        <v>0</v>
      </c>
      <c r="H15" s="138" t="s">
        <v>31</v>
      </c>
      <c r="I15" s="144">
        <v>21</v>
      </c>
      <c r="J15" s="143"/>
      <c r="K15" s="138" t="s">
        <v>31</v>
      </c>
      <c r="L15" s="144"/>
      <c r="M15" s="139">
        <f>D15+G15+J15</f>
        <v>0</v>
      </c>
      <c r="N15" s="140">
        <f>F15+I15+L15</f>
        <v>42</v>
      </c>
      <c r="O15" s="240">
        <f>IF(D15&gt;F15,1,0)+IF(G15&gt;I15,1,0)+IF(J15&gt;L15,1,0)</f>
        <v>0</v>
      </c>
      <c r="P15" s="241">
        <f>IF(D15&lt;F15,1,0)+IF(G15&lt;I15,1,0)+IF(J15&lt;L15,1,0)</f>
        <v>2</v>
      </c>
      <c r="Q15" s="242">
        <f t="shared" si="0"/>
        <v>0</v>
      </c>
      <c r="R15" s="243">
        <f t="shared" si="0"/>
        <v>1</v>
      </c>
      <c r="S15" s="26"/>
    </row>
    <row r="16" spans="1:19" ht="30" customHeight="1" thickBot="1">
      <c r="A16" s="48" t="s">
        <v>24</v>
      </c>
      <c r="B16" s="47" t="s">
        <v>111</v>
      </c>
      <c r="C16" s="258" t="s">
        <v>95</v>
      </c>
      <c r="D16" s="251">
        <v>22</v>
      </c>
      <c r="E16" s="138" t="s">
        <v>31</v>
      </c>
      <c r="F16" s="250">
        <v>20</v>
      </c>
      <c r="G16" s="143">
        <v>8</v>
      </c>
      <c r="H16" s="138" t="s">
        <v>31</v>
      </c>
      <c r="I16" s="144">
        <v>21</v>
      </c>
      <c r="J16" s="143">
        <v>14</v>
      </c>
      <c r="K16" s="138" t="s">
        <v>31</v>
      </c>
      <c r="L16" s="144">
        <v>21</v>
      </c>
      <c r="M16" s="139">
        <f>D16+G16+J16</f>
        <v>44</v>
      </c>
      <c r="N16" s="140">
        <f>F16+I16+L16</f>
        <v>62</v>
      </c>
      <c r="O16" s="240">
        <f>IF(D16&gt;F16,1,0)+IF(G16&gt;I16,1,0)+IF(J16&gt;L16,1,0)</f>
        <v>1</v>
      </c>
      <c r="P16" s="241">
        <f>IF(D16&lt;F16,1,0)+IF(G16&lt;I16,1,0)+IF(J16&lt;L16,1,0)</f>
        <v>2</v>
      </c>
      <c r="Q16" s="242">
        <f t="shared" si="0"/>
        <v>0</v>
      </c>
      <c r="R16" s="243">
        <f t="shared" si="0"/>
        <v>1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remíza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128</v>
      </c>
      <c r="N17" s="142">
        <f t="shared" si="1"/>
        <v>168</v>
      </c>
      <c r="O17" s="244">
        <f t="shared" si="1"/>
        <v>5</v>
      </c>
      <c r="P17" s="245">
        <f t="shared" si="1"/>
        <v>4</v>
      </c>
      <c r="Q17" s="244">
        <f t="shared" si="1"/>
        <v>2</v>
      </c>
      <c r="R17" s="245">
        <f t="shared" si="1"/>
        <v>2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6" sqref="A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05" t="s">
        <v>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9.5" customHeight="1" thickBot="1">
      <c r="A7" s="35" t="s">
        <v>1</v>
      </c>
      <c r="B7" s="256"/>
      <c r="C7" s="259" t="s">
        <v>86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43204</v>
      </c>
    </row>
    <row r="9" spans="1:19" ht="19.5" customHeight="1">
      <c r="A9" s="4" t="s">
        <v>4</v>
      </c>
      <c r="B9" s="9"/>
      <c r="C9" s="46" t="s">
        <v>32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74</v>
      </c>
    </row>
    <row r="10" spans="1:19" ht="19.5" customHeight="1" thickBot="1">
      <c r="A10" s="10" t="s">
        <v>5</v>
      </c>
      <c r="B10" s="11"/>
      <c r="C10" s="260" t="s">
        <v>87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89</v>
      </c>
      <c r="Q10" s="42"/>
      <c r="R10" s="13"/>
      <c r="S10" s="14" t="s">
        <v>116</v>
      </c>
    </row>
    <row r="11" spans="1:19" ht="24.75" customHeight="1">
      <c r="A11" s="15"/>
      <c r="B11" s="2" t="s">
        <v>6</v>
      </c>
      <c r="C11" s="2" t="s">
        <v>7</v>
      </c>
      <c r="D11" s="306" t="s">
        <v>8</v>
      </c>
      <c r="E11" s="307"/>
      <c r="F11" s="307"/>
      <c r="G11" s="307"/>
      <c r="H11" s="307"/>
      <c r="I11" s="307"/>
      <c r="J11" s="307"/>
      <c r="K11" s="307"/>
      <c r="L11" s="308"/>
      <c r="M11" s="16" t="s">
        <v>9</v>
      </c>
      <c r="N11" s="17"/>
      <c r="O11" s="16" t="s">
        <v>10</v>
      </c>
      <c r="P11" s="17"/>
      <c r="Q11" s="309" t="s">
        <v>11</v>
      </c>
      <c r="R11" s="310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311">
        <v>2</v>
      </c>
      <c r="H12" s="312"/>
      <c r="I12" s="313"/>
      <c r="J12" s="311">
        <v>3</v>
      </c>
      <c r="K12" s="312"/>
      <c r="L12" s="313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96</v>
      </c>
      <c r="C13" s="257" t="s">
        <v>94</v>
      </c>
      <c r="D13" s="251">
        <v>17</v>
      </c>
      <c r="E13" s="138" t="s">
        <v>31</v>
      </c>
      <c r="F13" s="250">
        <v>21</v>
      </c>
      <c r="G13" s="143">
        <v>19</v>
      </c>
      <c r="H13" s="138" t="s">
        <v>31</v>
      </c>
      <c r="I13" s="144">
        <v>21</v>
      </c>
      <c r="J13" s="143"/>
      <c r="K13" s="138" t="s">
        <v>31</v>
      </c>
      <c r="L13" s="144"/>
      <c r="M13" s="139">
        <f>D13+G13+J13</f>
        <v>36</v>
      </c>
      <c r="N13" s="140">
        <f>F13+I13+L13</f>
        <v>42</v>
      </c>
      <c r="O13" s="240">
        <f>IF(D13&gt;F13,1,0)+IF(G13&gt;I13,1,0)+IF(J13&gt;L13,1,0)</f>
        <v>0</v>
      </c>
      <c r="P13" s="241">
        <f>IF(D13&lt;F13,1,0)+IF(G13&lt;I13,1,0)+IF(J13&lt;L13,1,0)</f>
        <v>2</v>
      </c>
      <c r="Q13" s="242">
        <f aca="true" t="shared" si="0" ref="Q13:R16">IF(O13=2,1,0)</f>
        <v>0</v>
      </c>
      <c r="R13" s="243">
        <f t="shared" si="0"/>
        <v>1</v>
      </c>
      <c r="S13" s="26"/>
    </row>
    <row r="14" spans="1:19" ht="30" customHeight="1">
      <c r="A14" s="48" t="s">
        <v>23</v>
      </c>
      <c r="B14" s="47" t="s">
        <v>113</v>
      </c>
      <c r="C14" s="258" t="s">
        <v>38</v>
      </c>
      <c r="D14" s="251">
        <v>21</v>
      </c>
      <c r="E14" s="138" t="s">
        <v>31</v>
      </c>
      <c r="F14" s="250">
        <v>9</v>
      </c>
      <c r="G14" s="143">
        <v>21</v>
      </c>
      <c r="H14" s="138" t="s">
        <v>31</v>
      </c>
      <c r="I14" s="144">
        <v>18</v>
      </c>
      <c r="J14" s="143"/>
      <c r="K14" s="138" t="s">
        <v>31</v>
      </c>
      <c r="L14" s="144"/>
      <c r="M14" s="139">
        <f>D14+G14+J14</f>
        <v>42</v>
      </c>
      <c r="N14" s="140">
        <f>F14+I14+L14</f>
        <v>27</v>
      </c>
      <c r="O14" s="240">
        <f>IF(D14&gt;F14,1,0)+IF(G14&gt;I14,1,0)+IF(J14&gt;L14,1,0)</f>
        <v>2</v>
      </c>
      <c r="P14" s="241">
        <f>IF(D14&lt;F14,1,0)+IF(G14&lt;I14,1,0)+IF(J14&lt;L14,1,0)</f>
        <v>0</v>
      </c>
      <c r="Q14" s="242">
        <f t="shared" si="0"/>
        <v>1</v>
      </c>
      <c r="R14" s="243">
        <f t="shared" si="0"/>
        <v>0</v>
      </c>
      <c r="S14" s="26"/>
    </row>
    <row r="15" spans="1:19" ht="30" customHeight="1">
      <c r="A15" s="48" t="s">
        <v>25</v>
      </c>
      <c r="B15" s="47" t="s">
        <v>98</v>
      </c>
      <c r="C15" s="258" t="s">
        <v>115</v>
      </c>
      <c r="D15" s="251">
        <v>21</v>
      </c>
      <c r="E15" s="138" t="s">
        <v>31</v>
      </c>
      <c r="F15" s="250">
        <v>15</v>
      </c>
      <c r="G15" s="143">
        <v>19</v>
      </c>
      <c r="H15" s="138" t="s">
        <v>31</v>
      </c>
      <c r="I15" s="144">
        <v>21</v>
      </c>
      <c r="J15" s="143">
        <v>21</v>
      </c>
      <c r="K15" s="138" t="s">
        <v>31</v>
      </c>
      <c r="L15" s="144">
        <v>17</v>
      </c>
      <c r="M15" s="139">
        <f>D15+G15+J15</f>
        <v>61</v>
      </c>
      <c r="N15" s="140">
        <f>F15+I15+L15</f>
        <v>53</v>
      </c>
      <c r="O15" s="240">
        <f>IF(D15&gt;F15,1,0)+IF(G15&gt;I15,1,0)+IF(J15&gt;L15,1,0)</f>
        <v>2</v>
      </c>
      <c r="P15" s="241">
        <f>IF(D15&lt;F15,1,0)+IF(G15&lt;I15,1,0)+IF(J15&lt;L15,1,0)</f>
        <v>1</v>
      </c>
      <c r="Q15" s="242">
        <f t="shared" si="0"/>
        <v>1</v>
      </c>
      <c r="R15" s="243">
        <f t="shared" si="0"/>
        <v>0</v>
      </c>
      <c r="S15" s="26"/>
    </row>
    <row r="16" spans="1:19" ht="30" customHeight="1" thickBot="1">
      <c r="A16" s="48" t="s">
        <v>24</v>
      </c>
      <c r="B16" s="47" t="s">
        <v>117</v>
      </c>
      <c r="C16" s="258" t="s">
        <v>95</v>
      </c>
      <c r="D16" s="251">
        <v>22</v>
      </c>
      <c r="E16" s="138" t="s">
        <v>31</v>
      </c>
      <c r="F16" s="250">
        <v>20</v>
      </c>
      <c r="G16" s="143">
        <v>21</v>
      </c>
      <c r="H16" s="138" t="s">
        <v>31</v>
      </c>
      <c r="I16" s="144">
        <v>15</v>
      </c>
      <c r="J16" s="143"/>
      <c r="K16" s="138" t="s">
        <v>31</v>
      </c>
      <c r="L16" s="144"/>
      <c r="M16" s="139">
        <f>D16+G16+J16</f>
        <v>43</v>
      </c>
      <c r="N16" s="140">
        <f>F16+I16+L16</f>
        <v>35</v>
      </c>
      <c r="O16" s="240">
        <f>IF(D16&gt;F16,1,0)+IF(G16&gt;I16,1,0)+IF(J16&gt;L16,1,0)</f>
        <v>2</v>
      </c>
      <c r="P16" s="241">
        <f>IF(D16&lt;F16,1,0)+IF(G16&lt;I16,1,0)+IF(J16&lt;L16,1,0)</f>
        <v>0</v>
      </c>
      <c r="Q16" s="242">
        <f t="shared" si="0"/>
        <v>1</v>
      </c>
      <c r="R16" s="243">
        <f t="shared" si="0"/>
        <v>0</v>
      </c>
      <c r="S16" s="26"/>
    </row>
    <row r="17" spans="1:19" ht="34.5" customHeight="1" thickBot="1">
      <c r="A17" s="246" t="s">
        <v>13</v>
      </c>
      <c r="B17" s="314" t="str">
        <f>IF(Q17&gt;R17,C8,IF(R17&gt;Q17,C9,"remíza"))</f>
        <v>Jupíci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141">
        <f aca="true" t="shared" si="1" ref="M17:R17">SUM(M13:M16)</f>
        <v>182</v>
      </c>
      <c r="N17" s="142">
        <f t="shared" si="1"/>
        <v>157</v>
      </c>
      <c r="O17" s="244">
        <f t="shared" si="1"/>
        <v>6</v>
      </c>
      <c r="P17" s="245">
        <f t="shared" si="1"/>
        <v>3</v>
      </c>
      <c r="Q17" s="244">
        <f t="shared" si="1"/>
        <v>3</v>
      </c>
      <c r="R17" s="245">
        <f t="shared" si="1"/>
        <v>1</v>
      </c>
      <c r="S17" s="1"/>
    </row>
    <row r="18" spans="1:19" ht="15">
      <c r="A18" s="247"/>
      <c r="B18" s="248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Veteran_GP_XI_02</dc:title>
  <dc:subject>Badminton</dc:subject>
  <dc:creator>Karel Kotyza</dc:creator>
  <cp:keywords/>
  <dc:description>Veteran GP 2. kolo 9.1.2016 - Králův Dvůr</dc:description>
  <cp:lastModifiedBy>sk</cp:lastModifiedBy>
  <cp:lastPrinted>2016-01-10T09:19:54Z</cp:lastPrinted>
  <dcterms:created xsi:type="dcterms:W3CDTF">1996-11-18T12:18:44Z</dcterms:created>
  <dcterms:modified xsi:type="dcterms:W3CDTF">2018-04-16T17:46:36Z</dcterms:modified>
  <cp:category/>
  <cp:version/>
  <cp:contentType/>
  <cp:contentStatus/>
</cp:coreProperties>
</file>