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tabRatio="766" activeTab="0"/>
  </bookViews>
  <sheets>
    <sheet name="Finale_1-2_ZČ-SM" sheetId="1" r:id="rId1"/>
    <sheet name="Finale_3-4_SČ-JČ" sheetId="2" r:id="rId2"/>
    <sheet name="Finale_5-6_SBC-VP" sheetId="3" r:id="rId3"/>
    <sheet name="Finale_7-8_JM-SKB" sheetId="4" r:id="rId4"/>
    <sheet name="Tabulka_A" sheetId="5" r:id="rId5"/>
    <sheet name="Tabulka_B" sheetId="6" r:id="rId6"/>
    <sheet name="A3-SBC-SKB" sheetId="7" r:id="rId7"/>
    <sheet name="A3-SČ-ZČ" sheetId="8" r:id="rId8"/>
    <sheet name="B3-VP-JM" sheetId="9" r:id="rId9"/>
    <sheet name="B3-JČ-SM" sheetId="10" r:id="rId10"/>
    <sheet name="A2-SČ-SKB" sheetId="11" r:id="rId11"/>
    <sheet name="A2-ZČ-SBC" sheetId="12" r:id="rId12"/>
    <sheet name="B2-SM-VP" sheetId="13" r:id="rId13"/>
    <sheet name="B2-JČ-JM" sheetId="14" r:id="rId14"/>
    <sheet name="A1-SČ-SBC" sheetId="15" r:id="rId15"/>
    <sheet name="A1-ZČ-SKB" sheetId="16" r:id="rId16"/>
    <sheet name="B1-SM-JM" sheetId="17" r:id="rId17"/>
    <sheet name="B1-JČ-VP" sheetId="18" r:id="rId18"/>
  </sheets>
  <definedNames>
    <definedName name="_xlnm.Print_Area" localSheetId="14">'A1-SČ-SBC'!$A$1:$S$28</definedName>
    <definedName name="_xlnm.Print_Area" localSheetId="15">'A1-ZČ-SKB'!$A$1:$S$28</definedName>
    <definedName name="_xlnm.Print_Area" localSheetId="10">'A2-SČ-SKB'!$A$1:$S$28</definedName>
    <definedName name="_xlnm.Print_Area" localSheetId="11">'A2-ZČ-SBC'!$A$1:$S$28</definedName>
    <definedName name="_xlnm.Print_Area" localSheetId="6">'A3-SBC-SKB'!$A$1:$S$28</definedName>
    <definedName name="_xlnm.Print_Area" localSheetId="7">'A3-SČ-ZČ'!$A$1:$S$28</definedName>
    <definedName name="_xlnm.Print_Area" localSheetId="17">'B1-JČ-VP'!$A$1:$S$28</definedName>
    <definedName name="_xlnm.Print_Area" localSheetId="16">'B1-SM-JM'!$A$1:$S$28</definedName>
    <definedName name="_xlnm.Print_Area" localSheetId="13">'B2-JČ-JM'!$A$1:$S$28</definedName>
    <definedName name="_xlnm.Print_Area" localSheetId="12">'B2-SM-VP'!$A$1:$S$28</definedName>
    <definedName name="_xlnm.Print_Area" localSheetId="9">'B3-JČ-SM'!$A$1:$S$28</definedName>
    <definedName name="_xlnm.Print_Area" localSheetId="8">'B3-VP-JM'!$A$1:$S$28</definedName>
    <definedName name="_xlnm.Print_Area" localSheetId="0">'Finale_1-2_ZČ-SM'!$A$1:$S$28</definedName>
    <definedName name="_xlnm.Print_Area" localSheetId="1">'Finale_3-4_SČ-JČ'!$A$1:$S$28</definedName>
    <definedName name="_xlnm.Print_Area" localSheetId="2">'Finale_5-6_SBC-VP'!$A$1:$S$28</definedName>
    <definedName name="_xlnm.Print_Area" localSheetId="3">'Finale_7-8_JM-SKB'!$A$1:$S$28</definedName>
    <definedName name="_xlnm.Print_Area" localSheetId="4">'Tabulka_A'!$A$1:$AA$25</definedName>
    <definedName name="_xlnm.Print_Area" localSheetId="5">'Tabulka_B'!$A$1:$AA$25</definedName>
  </definedNames>
  <calcPr fullCalcOnLoad="1"/>
</workbook>
</file>

<file path=xl/sharedStrings.xml><?xml version="1.0" encoding="utf-8"?>
<sst xmlns="http://schemas.openxmlformats.org/spreadsheetml/2006/main" count="1229" uniqueCount="212">
  <si>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</si>
  <si>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</si>
  <si>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</si>
  <si>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</si>
  <si>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</si>
  <si>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</si>
  <si>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</si>
  <si>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</si>
  <si>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</si>
  <si>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</si>
  <si>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</si>
  <si>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</si>
  <si>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</si>
  <si>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</si>
  <si>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smíšená čtyřhra</t>
  </si>
  <si>
    <t>……………………………………………………………………………………………………………………………………………………………………………………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</si>
  <si>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</si>
  <si>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</si>
  <si>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</si>
  <si>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</si>
  <si>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</si>
  <si>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</si>
  <si>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:</t>
  </si>
  <si>
    <t>DRUŽSTVO</t>
  </si>
  <si>
    <t>body</t>
  </si>
  <si>
    <t>pořadí</t>
  </si>
  <si>
    <t>1. kolo</t>
  </si>
  <si>
    <t>2. kolo</t>
  </si>
  <si>
    <t>3. kolo</t>
  </si>
  <si>
    <t>Pořadí zápasů :</t>
  </si>
  <si>
    <t>1-4</t>
  </si>
  <si>
    <t>2-3</t>
  </si>
  <si>
    <t>sety</t>
  </si>
  <si>
    <t>zápasy</t>
  </si>
  <si>
    <t>míče</t>
  </si>
  <si>
    <t>Český Krumlov</t>
  </si>
  <si>
    <t>4-2</t>
  </si>
  <si>
    <t>čtyřhra chlapců</t>
  </si>
  <si>
    <t>čtyřhra dívek</t>
  </si>
  <si>
    <t>Skupina "A"</t>
  </si>
  <si>
    <t>2. dvouhra dívek</t>
  </si>
  <si>
    <t>1. dvouhra dívek</t>
  </si>
  <si>
    <t>2. dvouhra chlapců</t>
  </si>
  <si>
    <t>1. dvouhra chlapců</t>
  </si>
  <si>
    <t xml:space="preserve">SKUPINA "A" - 1. kolo </t>
  </si>
  <si>
    <t>Skupina "B"</t>
  </si>
  <si>
    <t>1-3</t>
  </si>
  <si>
    <t>2-1</t>
  </si>
  <si>
    <t>3-4</t>
  </si>
  <si>
    <t>Český Krumlov 17.5.2008</t>
  </si>
  <si>
    <t>20. ROČNÍK TURNAJE O ČESKOKRUMLOVSKÝ POHÁR REGIONÁLNÍCH VÝBĚRŮ U13</t>
  </si>
  <si>
    <t>17.5.2008</t>
  </si>
  <si>
    <t>Karel Kotyza</t>
  </si>
  <si>
    <t>ZÁPADNÍ</t>
  </si>
  <si>
    <t>ČECHY</t>
  </si>
  <si>
    <t>SEVERNÍ</t>
  </si>
  <si>
    <t>MORAVA</t>
  </si>
  <si>
    <t xml:space="preserve"> SPORTOVNÍ BADMINTONOVÉ CENTRUM</t>
  </si>
  <si>
    <t>STŘEDOČESKÉHO</t>
  </si>
  <si>
    <t>KRAJE</t>
  </si>
  <si>
    <t>SK BADMINTON</t>
  </si>
  <si>
    <t>ČESKÝ KRUMLOV</t>
  </si>
  <si>
    <t xml:space="preserve">JIŽNÍ </t>
  </si>
  <si>
    <t>VÝBĚR</t>
  </si>
  <si>
    <t>PRAHY</t>
  </si>
  <si>
    <t>ZÁPADNÍ ČECHY</t>
  </si>
  <si>
    <t>SK BADMINTON ČESKÝ KRUMLOV</t>
  </si>
  <si>
    <t>SEVERNÍ ČECHY</t>
  </si>
  <si>
    <t>SEVERNÍ MORAVA</t>
  </si>
  <si>
    <t>JIŽNÍ MORAVA</t>
  </si>
  <si>
    <t>JIŽNÍ ČECHY</t>
  </si>
  <si>
    <t>VÝBĚR PRAHY</t>
  </si>
  <si>
    <t>Valenta Bedřich - Salačová Kateřina</t>
  </si>
  <si>
    <t>Novotná Adriana - Ottová Martina</t>
  </si>
  <si>
    <t>Vodrážka Jiří - Koňas Jan</t>
  </si>
  <si>
    <t>Ottová Martina</t>
  </si>
  <si>
    <t>Salačová Kateřina</t>
  </si>
  <si>
    <t xml:space="preserve">Vodrážka Jiří </t>
  </si>
  <si>
    <t xml:space="preserve">Valenta Bedřich </t>
  </si>
  <si>
    <t>Benedikt Vojtěch - Šikalová Denisa</t>
  </si>
  <si>
    <t>Šikalová Denisa - Karbanová Martina</t>
  </si>
  <si>
    <t>Novák Jan - Pokorný Oldřich</t>
  </si>
  <si>
    <t>Karbanová Martina</t>
  </si>
  <si>
    <t>Pelikánová Eva</t>
  </si>
  <si>
    <t>Novák Jan</t>
  </si>
  <si>
    <t>Benedikt Vojtěch</t>
  </si>
  <si>
    <t>Soukup Lukáš - Štorková Karolína</t>
  </si>
  <si>
    <t>Úblová Veronika - Křížová Nikola</t>
  </si>
  <si>
    <t>Louda Jiří - Šíp Filip</t>
  </si>
  <si>
    <t xml:space="preserve">Štorková Karolína </t>
  </si>
  <si>
    <t xml:space="preserve">Křížová Nikola </t>
  </si>
  <si>
    <t>Šíp Filip</t>
  </si>
  <si>
    <t xml:space="preserve">Louda Jiří </t>
  </si>
  <si>
    <t>Klupa Matěj - Mališová Irena</t>
  </si>
  <si>
    <t>Jančatová Marta - Mališová Irena</t>
  </si>
  <si>
    <t>Mihalkanin Jan - Zifčák Kristián</t>
  </si>
  <si>
    <t>Ptáčková Karla</t>
  </si>
  <si>
    <t>Jančatová Marta</t>
  </si>
  <si>
    <t xml:space="preserve">Mihalkanin Jan </t>
  </si>
  <si>
    <t>Klupa Matěj</t>
  </si>
  <si>
    <t>Kadrnka Pavel - Hanáčková Martina</t>
  </si>
  <si>
    <t>Hanáčková Martina - Maršálková Eliška</t>
  </si>
  <si>
    <t>Mendrek Adam - Tichý Roman</t>
  </si>
  <si>
    <t>Srncová Veronika</t>
  </si>
  <si>
    <t>Maršálková Eliška</t>
  </si>
  <si>
    <t xml:space="preserve">Kadrnka Pavel </t>
  </si>
  <si>
    <t xml:space="preserve">Mendrek Adam </t>
  </si>
  <si>
    <t>Kolouch Dominik - Švédová Hana</t>
  </si>
  <si>
    <t>Kocová Katěřina - Kavalírová Nela</t>
  </si>
  <si>
    <t>Siviglia Dario - Janota Petr</t>
  </si>
  <si>
    <t>Kocová Kateřina</t>
  </si>
  <si>
    <t>Švédová Hana</t>
  </si>
  <si>
    <t>Kouba Jan</t>
  </si>
  <si>
    <t>Janota Petr</t>
  </si>
  <si>
    <t>Jindra Lukáš - Kordinová Barbora</t>
  </si>
  <si>
    <t>Vojtová Sylvie - Koudelková Michaela</t>
  </si>
  <si>
    <t>Janáček Jaromír - Kotyza Ondřej</t>
  </si>
  <si>
    <t>Vojtová Sylvie</t>
  </si>
  <si>
    <t>Koudelková Michaela</t>
  </si>
  <si>
    <t>Novotný Jiří</t>
  </si>
  <si>
    <t>Janáček Jaromír</t>
  </si>
  <si>
    <t>Waller Tomáš - Myšáková Michaela</t>
  </si>
  <si>
    <t>Rrahmaninová Diana - Dušková Natálie</t>
  </si>
  <si>
    <t>Trnka Adam - Waller Tomáš</t>
  </si>
  <si>
    <t>Myšáková Michaela</t>
  </si>
  <si>
    <t>Havlena Jan</t>
  </si>
  <si>
    <t>Brabec Dean</t>
  </si>
  <si>
    <t>Kurzová Dominika</t>
  </si>
  <si>
    <t>SKB ČESKÝ KRUMLOV</t>
  </si>
  <si>
    <t>Myhalkanin Jan - Zifčák Kristián</t>
  </si>
  <si>
    <t xml:space="preserve">Jančatová Marta </t>
  </si>
  <si>
    <t>Myhalkanin Jan</t>
  </si>
  <si>
    <t>Tichý Roman - Srncová Veronika</t>
  </si>
  <si>
    <t>Mendrek Adam - Kadrnka Pavel</t>
  </si>
  <si>
    <t>Hanáčková Martina</t>
  </si>
  <si>
    <t>Kadrnka Pavel</t>
  </si>
  <si>
    <t>Mendrek Adam</t>
  </si>
  <si>
    <t>Koudelková Michaela - Vojtová Sylvie</t>
  </si>
  <si>
    <t xml:space="preserve">Koudelková Michaela </t>
  </si>
  <si>
    <t>Kotyza Ondřej</t>
  </si>
  <si>
    <t>Brabec Dean - Rrahmaniová Diana</t>
  </si>
  <si>
    <t>Dušková Natálie - Rrahmaniová Diana</t>
  </si>
  <si>
    <t>Brabec Dean - Havlena Jan</t>
  </si>
  <si>
    <t>Trnka Adam</t>
  </si>
  <si>
    <t>Waller Tomáš</t>
  </si>
  <si>
    <t>Siviglia Dario - Švédová Hana</t>
  </si>
  <si>
    <t>Kocová Kateřina - Švédová Hana</t>
  </si>
  <si>
    <t>Kavalírová Nela</t>
  </si>
  <si>
    <t>Kolouch Dominik</t>
  </si>
  <si>
    <t>Šíp Filip - Křížová Nikola</t>
  </si>
  <si>
    <t>Úblová Veronika - Štorková Karolína</t>
  </si>
  <si>
    <t>Louda Jiří - Soukup Lukáš</t>
  </si>
  <si>
    <t>Štorková Karolína</t>
  </si>
  <si>
    <t>Úblová Veronika</t>
  </si>
  <si>
    <t>Soukup Lukáš</t>
  </si>
  <si>
    <t>Pokorný Oldřich</t>
  </si>
  <si>
    <t>Vodrážka Jiří - Ottová Martina</t>
  </si>
  <si>
    <t>Salačová Kateřina - Novotná Adriana</t>
  </si>
  <si>
    <t>Valenta Bedřich - Koňas Jan</t>
  </si>
  <si>
    <t>Novotná Adriana</t>
  </si>
  <si>
    <t xml:space="preserve">SKUPINA "A" - 2. kolo </t>
  </si>
  <si>
    <t xml:space="preserve">SKUPINA "B" - 1. kolo </t>
  </si>
  <si>
    <t xml:space="preserve">SKUPINA "B" - 2. kolo </t>
  </si>
  <si>
    <t xml:space="preserve">SKUPINA "A" - 3. kolo </t>
  </si>
  <si>
    <t xml:space="preserve">SKUPINA "B" - 3. kolo </t>
  </si>
  <si>
    <t>Karbanová Martina - Pelikánová Eva</t>
  </si>
  <si>
    <t>Šikalová Denisa</t>
  </si>
  <si>
    <t>Mendrek Adam - Maršálková Eliška</t>
  </si>
  <si>
    <t>Hanáčková Martina - Srncová Veronika</t>
  </si>
  <si>
    <t>Kadrnka Pavel - Tichý Roman</t>
  </si>
  <si>
    <t>Kouba Jan - Kavalírová Nela</t>
  </si>
  <si>
    <t>Kolouch Dominik - Janota Petr</t>
  </si>
  <si>
    <t>Siviglia Dario</t>
  </si>
  <si>
    <t>Šíp Filip - Štorková Karolína</t>
  </si>
  <si>
    <t>Soukup Lukáš - Louda Jiří</t>
  </si>
  <si>
    <t>Křížová Nikola</t>
  </si>
  <si>
    <t>Louda Jiří</t>
  </si>
  <si>
    <t>Waller Tomáš - Kurzová Dominika</t>
  </si>
  <si>
    <t>Rrahmaniová Diana - Dušková Natálie</t>
  </si>
  <si>
    <t xml:space="preserve">Brabec Dean </t>
  </si>
  <si>
    <t>Novotný Jiří - Koudelková Michaela</t>
  </si>
  <si>
    <t>Kordinová Barbora</t>
  </si>
  <si>
    <t>Jančatová Marta - Ptáčková Karla</t>
  </si>
  <si>
    <t>Mihalkanin Jan - Zifčák Kristian</t>
  </si>
  <si>
    <t>Mališová Irena</t>
  </si>
  <si>
    <t xml:space="preserve">Klupa Matěj </t>
  </si>
  <si>
    <t>Vodrážka Jiří - Salačová Kateřina</t>
  </si>
  <si>
    <t>Salačová Kateřina - Ottová Martina</t>
  </si>
  <si>
    <t>Valenta Bedřich</t>
  </si>
  <si>
    <t xml:space="preserve">Hanáčková Martina </t>
  </si>
  <si>
    <t xml:space="preserve">SBC STŘEDOČESKÉHO KRAJE </t>
  </si>
  <si>
    <t>1</t>
  </si>
  <si>
    <t>2</t>
  </si>
  <si>
    <t>3</t>
  </si>
  <si>
    <t>4</t>
  </si>
  <si>
    <t>FINÁLE</t>
  </si>
  <si>
    <t>utkání o 3.-4. místo</t>
  </si>
  <si>
    <t>18.5.2008</t>
  </si>
  <si>
    <t>utkání o 5.-6. místo</t>
  </si>
  <si>
    <r>
      <t>S</t>
    </r>
    <r>
      <rPr>
        <b/>
        <sz val="8"/>
        <rFont val="Arial CE"/>
        <family val="0"/>
      </rPr>
      <t xml:space="preserve">PORTOVNÍ </t>
    </r>
    <r>
      <rPr>
        <b/>
        <sz val="12"/>
        <rFont val="Arial CE"/>
        <family val="0"/>
      </rPr>
      <t>B</t>
    </r>
    <r>
      <rPr>
        <b/>
        <sz val="8"/>
        <rFont val="Arial CE"/>
        <family val="0"/>
      </rPr>
      <t xml:space="preserve">ADMINTONOVÉ </t>
    </r>
    <r>
      <rPr>
        <b/>
        <sz val="12"/>
        <rFont val="Arial CE"/>
        <family val="0"/>
      </rPr>
      <t>C</t>
    </r>
    <r>
      <rPr>
        <b/>
        <sz val="8"/>
        <rFont val="Arial CE"/>
        <family val="0"/>
      </rPr>
      <t>ENTRUM</t>
    </r>
    <r>
      <rPr>
        <b/>
        <sz val="12"/>
        <rFont val="Arial CE"/>
        <family val="0"/>
      </rPr>
      <t xml:space="preserve"> STŘEDOČESKÉHO KRAJE </t>
    </r>
  </si>
  <si>
    <t>Kotyza Ondřej - Koudelková Michaela</t>
  </si>
  <si>
    <t>Jindra Lukáš</t>
  </si>
  <si>
    <t>Koňas Jan</t>
  </si>
  <si>
    <t>Vodrážka Jiří</t>
  </si>
  <si>
    <t>Tichý Roman</t>
  </si>
  <si>
    <t>Novák - Pokorný</t>
  </si>
  <si>
    <t>Maršálková Eliška - Srncová Veronika</t>
  </si>
  <si>
    <t>Ottová Martina - Novotná Adriana</t>
  </si>
  <si>
    <t>Valenta Bedřich - Vodrážka Jiří</t>
  </si>
  <si>
    <t>Waller Tomáš -Myšáková Mychaela</t>
  </si>
  <si>
    <t>Šip Filip - Štorková Karolína</t>
  </si>
  <si>
    <t>Mihalkanin Jan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</si>
</sst>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b/>
      <sz val="2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6"/>
      <name val="Arial CE"/>
      <family val="2"/>
    </font>
    <font>
      <b/>
      <sz val="14"/>
      <name val="Arial CE"/>
      <family val="2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2"/>
    </font>
    <font>
      <b/>
      <sz val="18"/>
      <name val="Arial CE"/>
      <family val="2"/>
    </font>
    <font>
      <b/>
      <i/>
      <sz val="12"/>
      <name val="Arial CE"/>
      <family val="0"/>
    </font>
    <font>
      <b/>
      <sz val="40"/>
      <color indexed="10"/>
      <name val="Arial CE"/>
      <family val="2"/>
    </font>
    <font>
      <b/>
      <sz val="15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104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double"/>
      <bottom style="thin"/>
    </border>
    <border>
      <left style="dotted"/>
      <right style="thin"/>
      <top style="double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18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</cellStyleXfs>
  <cellXfs count="209">
    <xf numFmtId="0" fontId="0" fillId="0" borderId="0" xfId="0" applyAlignment="1">
      <alignment/>
    </xf>
    <xf numFmtId="0" fontId="9" fillId="0" borderId="1" xfId="0" applyFont="1" applyBorder="1" applyAlignment="1">
      <alignment/>
    </xf>
    <xf numFmtId="0" fontId="11" fillId="0" borderId="2" xfId="24" applyFont="1" applyBorder="1">
      <alignment horizontal="center" vertical="center"/>
      <protection/>
    </xf>
    <xf numFmtId="0" fontId="0" fillId="0" borderId="0" xfId="0" applyFont="1" applyAlignment="1">
      <alignment/>
    </xf>
    <xf numFmtId="0" fontId="13" fillId="0" borderId="3" xfId="22" applyFont="1" applyBorder="1" applyAlignment="1">
      <alignment vertical="center"/>
      <protection/>
    </xf>
    <xf numFmtId="44" fontId="11" fillId="0" borderId="4" xfId="19" applyFont="1" applyBorder="1" applyAlignment="1">
      <alignment horizontal="center" vertical="center"/>
    </xf>
    <xf numFmtId="0" fontId="12" fillId="0" borderId="5" xfId="28" applyFont="1" applyBorder="1" applyAlignment="1">
      <alignment horizontal="center" vertical="center"/>
      <protection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3" fillId="0" borderId="7" xfId="22" applyFont="1" applyBorder="1" applyAlignment="1">
      <alignment vertical="center"/>
      <protection/>
    </xf>
    <xf numFmtId="0" fontId="12" fillId="0" borderId="8" xfId="28" applyFont="1" applyBorder="1" applyAlignment="1">
      <alignment horizontal="center" vertical="center"/>
      <protection/>
    </xf>
    <xf numFmtId="0" fontId="12" fillId="0" borderId="9" xfId="28" applyFont="1" applyBorder="1" applyAlignment="1">
      <alignment horizontal="center" vertical="center"/>
      <protection/>
    </xf>
    <xf numFmtId="0" fontId="0" fillId="0" borderId="9" xfId="0" applyFont="1" applyBorder="1" applyAlignment="1">
      <alignment vertical="center"/>
    </xf>
    <xf numFmtId="0" fontId="11" fillId="0" borderId="10" xfId="24" applyFont="1" applyBorder="1">
      <alignment horizontal="center" vertical="center"/>
      <protection/>
    </xf>
    <xf numFmtId="0" fontId="11" fillId="0" borderId="11" xfId="24" applyFont="1" applyBorder="1">
      <alignment horizontal="center" vertical="center"/>
      <protection/>
    </xf>
    <xf numFmtId="44" fontId="11" fillId="0" borderId="12" xfId="19" applyFont="1" applyBorder="1">
      <alignment horizontal="center"/>
    </xf>
    <xf numFmtId="0" fontId="11" fillId="0" borderId="12" xfId="24" applyFont="1" applyBorder="1">
      <alignment horizontal="center" vertical="center"/>
      <protection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13" fillId="0" borderId="4" xfId="26" applyFont="1" applyBorder="1">
      <alignment horizontal="center" vertical="center"/>
      <protection/>
    </xf>
    <xf numFmtId="0" fontId="13" fillId="0" borderId="15" xfId="26" applyFont="1" applyBorder="1">
      <alignment horizontal="center" vertical="center"/>
      <protection/>
    </xf>
    <xf numFmtId="0" fontId="0" fillId="0" borderId="6" xfId="0" applyFont="1" applyBorder="1" applyAlignment="1">
      <alignment/>
    </xf>
    <xf numFmtId="0" fontId="13" fillId="0" borderId="16" xfId="26" applyFont="1" applyBorder="1">
      <alignment horizontal="center" vertical="center"/>
      <protection/>
    </xf>
    <xf numFmtId="0" fontId="13" fillId="0" borderId="17" xfId="26" applyFont="1" applyBorder="1">
      <alignment horizontal="center" vertical="center"/>
      <protection/>
    </xf>
    <xf numFmtId="0" fontId="0" fillId="0" borderId="18" xfId="0" applyFont="1" applyBorder="1" applyAlignment="1">
      <alignment/>
    </xf>
    <xf numFmtId="0" fontId="13" fillId="0" borderId="0" xfId="26" applyFont="1">
      <alignment horizontal="center" vertical="center"/>
      <protection/>
    </xf>
    <xf numFmtId="0" fontId="14" fillId="0" borderId="0" xfId="18" applyFont="1" applyBorder="1" applyAlignment="1">
      <alignment horizontal="centerContinuous" vertical="center"/>
      <protection/>
    </xf>
    <xf numFmtId="0" fontId="13" fillId="0" borderId="0" xfId="22" applyFont="1">
      <alignment/>
      <protection/>
    </xf>
    <xf numFmtId="0" fontId="0" fillId="2" borderId="19" xfId="0" applyFont="1" applyFill="1" applyBorder="1" applyAlignment="1">
      <alignment/>
    </xf>
    <xf numFmtId="0" fontId="0" fillId="0" borderId="0" xfId="22" applyFont="1">
      <alignment/>
      <protection/>
    </xf>
    <xf numFmtId="0" fontId="1" fillId="0" borderId="0" xfId="22" applyFont="1">
      <alignment/>
      <protection/>
    </xf>
    <xf numFmtId="0" fontId="0" fillId="0" borderId="0" xfId="0" applyFont="1" applyBorder="1" applyAlignment="1">
      <alignment/>
    </xf>
    <xf numFmtId="0" fontId="9" fillId="0" borderId="0" xfId="22" applyFont="1">
      <alignment/>
      <protection/>
    </xf>
    <xf numFmtId="0" fontId="9" fillId="0" borderId="0" xfId="0" applyFont="1" applyAlignment="1">
      <alignment/>
    </xf>
    <xf numFmtId="0" fontId="11" fillId="2" borderId="19" xfId="24" applyFont="1" applyFill="1" applyBorder="1">
      <alignment horizontal="center" vertical="center"/>
      <protection/>
    </xf>
    <xf numFmtId="0" fontId="13" fillId="0" borderId="20" xfId="22" applyFont="1" applyBorder="1" applyAlignment="1">
      <alignment vertical="center"/>
      <protection/>
    </xf>
    <xf numFmtId="0" fontId="0" fillId="0" borderId="21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1" fillId="2" borderId="1" xfId="24" applyFont="1" applyFill="1" applyBorder="1">
      <alignment horizontal="center" vertical="center"/>
      <protection/>
    </xf>
    <xf numFmtId="49" fontId="0" fillId="0" borderId="5" xfId="0" applyNumberFormat="1" applyFont="1" applyBorder="1" applyAlignment="1">
      <alignment vertical="center"/>
    </xf>
    <xf numFmtId="0" fontId="13" fillId="0" borderId="5" xfId="26" applyFont="1" applyBorder="1">
      <alignment horizontal="center" vertical="center"/>
      <protection/>
    </xf>
    <xf numFmtId="0" fontId="13" fillId="0" borderId="0" xfId="26" applyFont="1" applyBorder="1">
      <alignment horizontal="center" vertical="center"/>
      <protection/>
    </xf>
    <xf numFmtId="0" fontId="13" fillId="0" borderId="26" xfId="26" applyFont="1" applyBorder="1">
      <alignment horizontal="center" vertical="center"/>
      <protection/>
    </xf>
    <xf numFmtId="0" fontId="13" fillId="0" borderId="9" xfId="26" applyFont="1" applyBorder="1">
      <alignment horizontal="center" vertical="center"/>
      <protection/>
    </xf>
    <xf numFmtId="0" fontId="15" fillId="2" borderId="27" xfId="25" applyFont="1" applyFill="1" applyBorder="1">
      <alignment vertical="center"/>
      <protection/>
    </xf>
    <xf numFmtId="0" fontId="13" fillId="0" borderId="15" xfId="26" applyFont="1" applyBorder="1" applyProtection="1">
      <alignment horizontal="center" vertical="center"/>
      <protection hidden="1"/>
    </xf>
    <xf numFmtId="0" fontId="13" fillId="0" borderId="4" xfId="26" applyFont="1" applyBorder="1" applyProtection="1">
      <alignment horizontal="center" vertical="center"/>
      <protection hidden="1"/>
    </xf>
    <xf numFmtId="0" fontId="11" fillId="0" borderId="28" xfId="24" applyFont="1" applyBorder="1" applyProtection="1">
      <alignment horizontal="center" vertical="center"/>
      <protection hidden="1"/>
    </xf>
    <xf numFmtId="0" fontId="11" fillId="0" borderId="29" xfId="24" applyFont="1" applyBorder="1" applyProtection="1">
      <alignment horizontal="center" vertical="center"/>
      <protection hidden="1"/>
    </xf>
    <xf numFmtId="0" fontId="11" fillId="0" borderId="30" xfId="24" applyFont="1" applyBorder="1" applyProtection="1">
      <alignment horizontal="center" vertical="center"/>
      <protection hidden="1"/>
    </xf>
    <xf numFmtId="0" fontId="1" fillId="0" borderId="0" xfId="0" applyFont="1" applyAlignment="1">
      <alignment/>
    </xf>
    <xf numFmtId="44" fontId="0" fillId="0" borderId="4" xfId="19" applyFont="1" applyBorder="1" applyAlignment="1">
      <alignment vertical="center"/>
    </xf>
    <xf numFmtId="0" fontId="0" fillId="0" borderId="4" xfId="24" applyFont="1" applyBorder="1" applyAlignment="1">
      <alignment vertical="center"/>
      <protection/>
    </xf>
    <xf numFmtId="0" fontId="0" fillId="0" borderId="16" xfId="0" applyFont="1" applyBorder="1" applyAlignment="1">
      <alignment vertical="center"/>
    </xf>
    <xf numFmtId="0" fontId="10" fillId="2" borderId="19" xfId="0" applyFont="1" applyFill="1" applyBorder="1" applyAlignment="1">
      <alignment horizontal="left" vertical="center" indent="1"/>
    </xf>
    <xf numFmtId="0" fontId="19" fillId="0" borderId="0" xfId="0" applyFont="1" applyAlignment="1">
      <alignment/>
    </xf>
    <xf numFmtId="0" fontId="20" fillId="0" borderId="31" xfId="0" applyFont="1" applyBorder="1" applyAlignment="1">
      <alignment/>
    </xf>
    <xf numFmtId="0" fontId="19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38" xfId="0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9" fillId="0" borderId="39" xfId="18" applyFont="1" applyBorder="1" applyAlignment="1">
      <alignment horizontal="center" vertical="center" wrapText="1"/>
      <protection/>
    </xf>
    <xf numFmtId="0" fontId="12" fillId="0" borderId="40" xfId="18" applyFont="1" applyBorder="1" applyAlignment="1">
      <alignment horizontal="centerContinuous" vertical="center"/>
      <protection/>
    </xf>
    <xf numFmtId="0" fontId="9" fillId="0" borderId="12" xfId="18" applyFont="1" applyBorder="1" applyAlignment="1">
      <alignment horizontal="centerContinuous" vertical="center"/>
      <protection/>
    </xf>
    <xf numFmtId="0" fontId="9" fillId="0" borderId="13" xfId="18" applyFont="1" applyBorder="1" applyAlignment="1">
      <alignment horizontal="centerContinuous" vertical="center"/>
      <protection/>
    </xf>
    <xf numFmtId="0" fontId="9" fillId="0" borderId="41" xfId="18" applyFont="1" applyBorder="1" applyAlignment="1">
      <alignment horizontal="centerContinuous" vertical="center"/>
      <protection/>
    </xf>
    <xf numFmtId="0" fontId="19" fillId="0" borderId="42" xfId="0" applyNumberFormat="1" applyFont="1" applyBorder="1" applyAlignment="1">
      <alignment horizontal="left" vertical="center"/>
    </xf>
    <xf numFmtId="0" fontId="21" fillId="0" borderId="43" xfId="0" applyNumberFormat="1" applyFont="1" applyBorder="1" applyAlignment="1">
      <alignment horizontal="left" vertical="center"/>
    </xf>
    <xf numFmtId="0" fontId="2" fillId="0" borderId="44" xfId="0" applyNumberFormat="1" applyFont="1" applyBorder="1" applyAlignment="1">
      <alignment horizontal="left" vertical="center"/>
    </xf>
    <xf numFmtId="0" fontId="2" fillId="0" borderId="45" xfId="0" applyNumberFormat="1" applyFont="1" applyBorder="1" applyAlignment="1">
      <alignment horizontal="left" vertical="center"/>
    </xf>
    <xf numFmtId="0" fontId="19" fillId="0" borderId="46" xfId="0" applyNumberFormat="1" applyFont="1" applyBorder="1" applyAlignment="1">
      <alignment horizontal="right"/>
    </xf>
    <xf numFmtId="0" fontId="19" fillId="0" borderId="47" xfId="0" applyNumberFormat="1" applyFont="1" applyBorder="1" applyAlignment="1">
      <alignment horizontal="left" vertical="center"/>
    </xf>
    <xf numFmtId="0" fontId="19" fillId="0" borderId="46" xfId="0" applyNumberFormat="1" applyFont="1" applyBorder="1" applyAlignment="1">
      <alignment horizontal="left" vertical="center"/>
    </xf>
    <xf numFmtId="0" fontId="0" fillId="0" borderId="47" xfId="0" applyNumberFormat="1" applyFont="1" applyBorder="1" applyAlignment="1">
      <alignment horizontal="center"/>
    </xf>
    <xf numFmtId="0" fontId="19" fillId="0" borderId="47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 horizontal="left" vertical="center"/>
    </xf>
    <xf numFmtId="0" fontId="21" fillId="0" borderId="48" xfId="0" applyNumberFormat="1" applyFont="1" applyBorder="1" applyAlignment="1">
      <alignment horizontal="right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18" xfId="0" applyNumberFormat="1" applyFont="1" applyBorder="1" applyAlignment="1">
      <alignment horizontal="left" vertical="center"/>
    </xf>
    <xf numFmtId="0" fontId="19" fillId="0" borderId="48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19" fillId="0" borderId="18" xfId="0" applyNumberFormat="1" applyFont="1" applyBorder="1" applyAlignment="1">
      <alignment vertical="center"/>
    </xf>
    <xf numFmtId="0" fontId="2" fillId="0" borderId="7" xfId="0" applyNumberFormat="1" applyFont="1" applyBorder="1" applyAlignment="1">
      <alignment horizontal="left" vertical="center"/>
    </xf>
    <xf numFmtId="0" fontId="2" fillId="0" borderId="9" xfId="0" applyNumberFormat="1" applyFont="1" applyBorder="1" applyAlignment="1">
      <alignment horizontal="left" vertical="center"/>
    </xf>
    <xf numFmtId="0" fontId="0" fillId="0" borderId="9" xfId="0" applyNumberFormat="1" applyFont="1" applyBorder="1" applyAlignment="1">
      <alignment horizontal="center"/>
    </xf>
    <xf numFmtId="0" fontId="19" fillId="0" borderId="7" xfId="0" applyNumberFormat="1" applyFont="1" applyBorder="1" applyAlignment="1">
      <alignment horizontal="center"/>
    </xf>
    <xf numFmtId="0" fontId="19" fillId="0" borderId="9" xfId="0" applyNumberFormat="1" applyFont="1" applyBorder="1" applyAlignment="1">
      <alignment horizontal="center"/>
    </xf>
    <xf numFmtId="0" fontId="2" fillId="0" borderId="49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center"/>
    </xf>
    <xf numFmtId="0" fontId="19" fillId="0" borderId="49" xfId="0" applyNumberFormat="1" applyFont="1" applyBorder="1" applyAlignment="1">
      <alignment horizontal="center"/>
    </xf>
    <xf numFmtId="0" fontId="19" fillId="0" borderId="13" xfId="0" applyNumberFormat="1" applyFont="1" applyBorder="1" applyAlignment="1">
      <alignment horizontal="center"/>
    </xf>
    <xf numFmtId="0" fontId="19" fillId="0" borderId="14" xfId="0" applyNumberFormat="1" applyFont="1" applyBorder="1" applyAlignment="1">
      <alignment vertical="center"/>
    </xf>
    <xf numFmtId="0" fontId="19" fillId="0" borderId="40" xfId="0" applyNumberFormat="1" applyFont="1" applyBorder="1" applyAlignment="1">
      <alignment horizontal="left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left" vertical="center"/>
    </xf>
    <xf numFmtId="0" fontId="21" fillId="0" borderId="50" xfId="0" applyNumberFormat="1" applyFont="1" applyBorder="1" applyAlignment="1">
      <alignment horizontal="right" vertical="center"/>
    </xf>
    <xf numFmtId="0" fontId="11" fillId="0" borderId="5" xfId="28" applyFont="1" applyBorder="1" applyAlignment="1">
      <alignment horizontal="left" vertical="center" indent="1"/>
      <protection/>
    </xf>
    <xf numFmtId="0" fontId="11" fillId="0" borderId="5" xfId="0" applyFont="1" applyBorder="1" applyAlignment="1">
      <alignment horizontal="left" vertical="center" indent="1"/>
    </xf>
    <xf numFmtId="0" fontId="2" fillId="0" borderId="9" xfId="28" applyFont="1" applyBorder="1" applyAlignment="1">
      <alignment horizontal="left" vertical="center" indent="1"/>
      <protection/>
    </xf>
    <xf numFmtId="0" fontId="0" fillId="0" borderId="0" xfId="0" applyFont="1" applyBorder="1" applyAlignment="1">
      <alignment/>
    </xf>
    <xf numFmtId="0" fontId="19" fillId="0" borderId="51" xfId="0" applyNumberFormat="1" applyFont="1" applyBorder="1" applyAlignment="1">
      <alignment horizontal="right" vertical="center"/>
    </xf>
    <xf numFmtId="0" fontId="2" fillId="0" borderId="52" xfId="0" applyNumberFormat="1" applyFont="1" applyBorder="1" applyAlignment="1">
      <alignment horizontal="right" vertical="center"/>
    </xf>
    <xf numFmtId="0" fontId="1" fillId="0" borderId="53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0" fillId="0" borderId="54" xfId="0" applyNumberFormat="1" applyFont="1" applyBorder="1" applyAlignment="1">
      <alignment/>
    </xf>
    <xf numFmtId="0" fontId="9" fillId="0" borderId="55" xfId="18" applyFont="1" applyBorder="1" applyAlignment="1">
      <alignment horizontal="center" vertical="center" wrapText="1"/>
      <protection/>
    </xf>
    <xf numFmtId="0" fontId="13" fillId="0" borderId="56" xfId="26" applyFont="1" applyBorder="1">
      <alignment horizontal="center" vertical="center"/>
      <protection/>
    </xf>
    <xf numFmtId="0" fontId="13" fillId="0" borderId="57" xfId="26" applyFont="1" applyBorder="1">
      <alignment horizontal="center" vertical="center"/>
      <protection/>
    </xf>
    <xf numFmtId="0" fontId="13" fillId="0" borderId="58" xfId="26" applyFont="1" applyBorder="1">
      <alignment horizontal="center" vertical="center"/>
      <protection/>
    </xf>
    <xf numFmtId="0" fontId="13" fillId="0" borderId="59" xfId="26" applyFont="1" applyBorder="1">
      <alignment horizontal="center" vertical="center"/>
      <protection/>
    </xf>
    <xf numFmtId="0" fontId="13" fillId="0" borderId="60" xfId="26" applyFont="1" applyBorder="1">
      <alignment horizontal="center" vertical="center"/>
      <protection/>
    </xf>
    <xf numFmtId="0" fontId="19" fillId="0" borderId="61" xfId="0" applyNumberFormat="1" applyFont="1" applyBorder="1" applyAlignment="1">
      <alignment horizontal="right" vertical="center"/>
    </xf>
    <xf numFmtId="0" fontId="15" fillId="0" borderId="61" xfId="0" applyNumberFormat="1" applyFont="1" applyBorder="1" applyAlignment="1">
      <alignment horizontal="center" vertical="center"/>
    </xf>
    <xf numFmtId="0" fontId="19" fillId="0" borderId="61" xfId="0" applyNumberFormat="1" applyFont="1" applyBorder="1" applyAlignment="1">
      <alignment horizontal="left" vertical="center"/>
    </xf>
    <xf numFmtId="0" fontId="21" fillId="0" borderId="62" xfId="0" applyNumberFormat="1" applyFont="1" applyBorder="1" applyAlignment="1">
      <alignment horizontal="right" vertical="center"/>
    </xf>
    <xf numFmtId="0" fontId="21" fillId="0" borderId="62" xfId="0" applyNumberFormat="1" applyFont="1" applyBorder="1" applyAlignment="1">
      <alignment horizontal="center" vertical="center"/>
    </xf>
    <xf numFmtId="0" fontId="21" fillId="0" borderId="62" xfId="0" applyNumberFormat="1" applyFont="1" applyBorder="1" applyAlignment="1">
      <alignment horizontal="left" vertical="center"/>
    </xf>
    <xf numFmtId="0" fontId="2" fillId="0" borderId="63" xfId="0" applyNumberFormat="1" applyFont="1" applyBorder="1" applyAlignment="1">
      <alignment horizontal="right" vertical="center"/>
    </xf>
    <xf numFmtId="0" fontId="2" fillId="0" borderId="63" xfId="0" applyNumberFormat="1" applyFont="1" applyBorder="1" applyAlignment="1">
      <alignment horizontal="center" vertical="center"/>
    </xf>
    <xf numFmtId="0" fontId="2" fillId="0" borderId="63" xfId="0" applyNumberFormat="1" applyFont="1" applyBorder="1" applyAlignment="1">
      <alignment horizontal="left" vertical="center"/>
    </xf>
    <xf numFmtId="0" fontId="15" fillId="3" borderId="51" xfId="0" applyNumberFormat="1" applyFont="1" applyFill="1" applyBorder="1" applyAlignment="1">
      <alignment vertical="center"/>
    </xf>
    <xf numFmtId="0" fontId="15" fillId="3" borderId="47" xfId="0" applyNumberFormat="1" applyFont="1" applyFill="1" applyBorder="1" applyAlignment="1">
      <alignment vertical="center"/>
    </xf>
    <xf numFmtId="0" fontId="15" fillId="3" borderId="2" xfId="0" applyNumberFormat="1" applyFont="1" applyFill="1" applyBorder="1" applyAlignment="1">
      <alignment vertical="center"/>
    </xf>
    <xf numFmtId="0" fontId="15" fillId="3" borderId="50" xfId="0" applyNumberFormat="1" applyFont="1" applyFill="1" applyBorder="1" applyAlignment="1">
      <alignment vertical="center"/>
    </xf>
    <xf numFmtId="0" fontId="15" fillId="3" borderId="0" xfId="0" applyNumberFormat="1" applyFont="1" applyFill="1" applyBorder="1" applyAlignment="1">
      <alignment vertical="center"/>
    </xf>
    <xf numFmtId="0" fontId="15" fillId="3" borderId="16" xfId="0" applyNumberFormat="1" applyFont="1" applyFill="1" applyBorder="1" applyAlignment="1">
      <alignment vertical="center"/>
    </xf>
    <xf numFmtId="0" fontId="15" fillId="3" borderId="52" xfId="0" applyNumberFormat="1" applyFont="1" applyFill="1" applyBorder="1" applyAlignment="1">
      <alignment vertical="center"/>
    </xf>
    <xf numFmtId="0" fontId="15" fillId="3" borderId="9" xfId="0" applyNumberFormat="1" applyFont="1" applyFill="1" applyBorder="1" applyAlignment="1">
      <alignment vertical="center"/>
    </xf>
    <xf numFmtId="0" fontId="15" fillId="3" borderId="8" xfId="0" applyNumberFormat="1" applyFont="1" applyFill="1" applyBorder="1" applyAlignment="1">
      <alignment vertical="center"/>
    </xf>
    <xf numFmtId="0" fontId="2" fillId="0" borderId="64" xfId="0" applyNumberFormat="1" applyFont="1" applyBorder="1" applyAlignment="1">
      <alignment horizontal="left" vertical="center"/>
    </xf>
    <xf numFmtId="0" fontId="19" fillId="0" borderId="65" xfId="0" applyNumberFormat="1" applyFont="1" applyBorder="1" applyAlignment="1">
      <alignment horizontal="right" vertical="center"/>
    </xf>
    <xf numFmtId="0" fontId="15" fillId="3" borderId="66" xfId="0" applyNumberFormat="1" applyFont="1" applyFill="1" applyBorder="1" applyAlignment="1">
      <alignment vertical="center"/>
    </xf>
    <xf numFmtId="0" fontId="21" fillId="0" borderId="67" xfId="0" applyNumberFormat="1" applyFont="1" applyBorder="1" applyAlignment="1">
      <alignment horizontal="right" vertical="center"/>
    </xf>
    <xf numFmtId="0" fontId="15" fillId="3" borderId="68" xfId="0" applyNumberFormat="1" applyFont="1" applyFill="1" applyBorder="1" applyAlignment="1">
      <alignment vertical="center"/>
    </xf>
    <xf numFmtId="0" fontId="2" fillId="0" borderId="69" xfId="0" applyNumberFormat="1" applyFont="1" applyBorder="1" applyAlignment="1">
      <alignment horizontal="right" vertical="center"/>
    </xf>
    <xf numFmtId="0" fontId="15" fillId="3" borderId="70" xfId="0" applyNumberFormat="1" applyFont="1" applyFill="1" applyBorder="1" applyAlignment="1">
      <alignment vertical="center"/>
    </xf>
    <xf numFmtId="0" fontId="2" fillId="0" borderId="71" xfId="0" applyNumberFormat="1" applyFont="1" applyBorder="1" applyAlignment="1">
      <alignment horizontal="right" vertical="center"/>
    </xf>
    <xf numFmtId="0" fontId="2" fillId="0" borderId="72" xfId="0" applyNumberFormat="1" applyFont="1" applyBorder="1" applyAlignment="1">
      <alignment horizontal="center" vertical="center"/>
    </xf>
    <xf numFmtId="0" fontId="2" fillId="0" borderId="72" xfId="0" applyNumberFormat="1" applyFont="1" applyBorder="1" applyAlignment="1">
      <alignment horizontal="right" vertical="center"/>
    </xf>
    <xf numFmtId="0" fontId="15" fillId="3" borderId="73" xfId="0" applyNumberFormat="1" applyFont="1" applyFill="1" applyBorder="1" applyAlignment="1">
      <alignment vertical="center"/>
    </xf>
    <xf numFmtId="0" fontId="2" fillId="0" borderId="74" xfId="0" applyNumberFormat="1" applyFont="1" applyBorder="1" applyAlignment="1">
      <alignment horizontal="right" vertical="center"/>
    </xf>
    <xf numFmtId="0" fontId="19" fillId="0" borderId="18" xfId="0" applyNumberFormat="1" applyFont="1" applyBorder="1" applyAlignment="1">
      <alignment horizontal="left" vertical="center"/>
    </xf>
    <xf numFmtId="0" fontId="19" fillId="0" borderId="64" xfId="0" applyNumberFormat="1" applyFont="1" applyBorder="1" applyAlignment="1">
      <alignment horizontal="left" vertical="center"/>
    </xf>
    <xf numFmtId="0" fontId="1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72" xfId="0" applyNumberFormat="1" applyFont="1" applyBorder="1" applyAlignment="1">
      <alignment horizontal="left" vertical="center"/>
    </xf>
    <xf numFmtId="0" fontId="24" fillId="0" borderId="35" xfId="0" applyFont="1" applyBorder="1" applyAlignment="1">
      <alignment horizontal="center" vertical="center"/>
    </xf>
    <xf numFmtId="0" fontId="21" fillId="0" borderId="62" xfId="0" applyNumberFormat="1" applyFont="1" applyBorder="1" applyAlignment="1">
      <alignment horizontal="right" vertical="center"/>
    </xf>
    <xf numFmtId="0" fontId="10" fillId="0" borderId="9" xfId="25" applyFont="1" applyBorder="1" applyAlignment="1">
      <alignment horizontal="center" vertical="center"/>
      <protection/>
    </xf>
    <xf numFmtId="0" fontId="12" fillId="0" borderId="66" xfId="18" applyFont="1" applyBorder="1" applyAlignment="1">
      <alignment horizontal="center" vertical="center"/>
      <protection/>
    </xf>
    <xf numFmtId="0" fontId="12" fillId="0" borderId="2" xfId="18" applyFont="1" applyBorder="1" applyAlignment="1">
      <alignment horizontal="center" vertical="center"/>
      <protection/>
    </xf>
    <xf numFmtId="0" fontId="12" fillId="0" borderId="75" xfId="18" applyFont="1" applyBorder="1" applyAlignment="1">
      <alignment horizontal="center" vertical="center"/>
      <protection/>
    </xf>
    <xf numFmtId="0" fontId="12" fillId="0" borderId="76" xfId="18" applyFont="1" applyBorder="1" applyAlignment="1">
      <alignment horizontal="center" vertical="center"/>
      <protection/>
    </xf>
    <xf numFmtId="0" fontId="12" fillId="0" borderId="77" xfId="18" applyFont="1" applyBorder="1" applyAlignment="1">
      <alignment horizontal="center" vertical="center"/>
      <protection/>
    </xf>
    <xf numFmtId="0" fontId="1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0" fontId="11" fillId="0" borderId="81" xfId="0" applyFont="1" applyBorder="1" applyAlignment="1">
      <alignment horizontal="center"/>
    </xf>
    <xf numFmtId="0" fontId="11" fillId="0" borderId="82" xfId="0" applyFont="1" applyBorder="1" applyAlignment="1">
      <alignment horizontal="center"/>
    </xf>
    <xf numFmtId="0" fontId="11" fillId="0" borderId="8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0" fillId="0" borderId="84" xfId="0" applyNumberFormat="1" applyFont="1" applyBorder="1" applyAlignment="1">
      <alignment horizontal="center"/>
    </xf>
    <xf numFmtId="49" fontId="0" fillId="0" borderId="54" xfId="0" applyNumberFormat="1" applyFont="1" applyBorder="1" applyAlignment="1">
      <alignment horizontal="center"/>
    </xf>
    <xf numFmtId="49" fontId="0" fillId="0" borderId="85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22" fillId="0" borderId="86" xfId="0" applyNumberFormat="1" applyFont="1" applyBorder="1" applyAlignment="1">
      <alignment horizontal="center" vertical="center"/>
    </xf>
    <xf numFmtId="49" fontId="22" fillId="0" borderId="87" xfId="0" applyNumberFormat="1" applyFont="1" applyBorder="1" applyAlignment="1">
      <alignment horizontal="center" vertical="center"/>
    </xf>
    <xf numFmtId="49" fontId="22" fillId="0" borderId="88" xfId="0" applyNumberFormat="1" applyFont="1" applyBorder="1" applyAlignment="1">
      <alignment horizontal="center" vertical="center"/>
    </xf>
    <xf numFmtId="0" fontId="20" fillId="0" borderId="89" xfId="0" applyNumberFormat="1" applyFont="1" applyBorder="1" applyAlignment="1">
      <alignment horizontal="center" vertical="center"/>
    </xf>
    <xf numFmtId="0" fontId="20" fillId="0" borderId="90" xfId="0" applyNumberFormat="1" applyFont="1" applyBorder="1" applyAlignment="1">
      <alignment horizontal="center" vertical="center"/>
    </xf>
    <xf numFmtId="0" fontId="20" fillId="0" borderId="91" xfId="0" applyNumberFormat="1" applyFont="1" applyBorder="1" applyAlignment="1">
      <alignment horizontal="center" vertical="center"/>
    </xf>
    <xf numFmtId="49" fontId="22" fillId="0" borderId="92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0" fillId="0" borderId="93" xfId="0" applyNumberFormat="1" applyFont="1" applyBorder="1" applyAlignment="1">
      <alignment horizontal="center" vertical="center"/>
    </xf>
    <xf numFmtId="49" fontId="22" fillId="0" borderId="94" xfId="0" applyNumberFormat="1" applyFont="1" applyBorder="1" applyAlignment="1">
      <alignment horizontal="center" vertical="center"/>
    </xf>
    <xf numFmtId="49" fontId="22" fillId="0" borderId="95" xfId="0" applyNumberFormat="1" applyFont="1" applyBorder="1" applyAlignment="1">
      <alignment horizontal="center" vertical="center"/>
    </xf>
    <xf numFmtId="49" fontId="22" fillId="0" borderId="96" xfId="0" applyNumberFormat="1" applyFont="1" applyBorder="1" applyAlignment="1">
      <alignment horizontal="center" vertical="center"/>
    </xf>
    <xf numFmtId="0" fontId="11" fillId="0" borderId="97" xfId="0" applyFont="1" applyBorder="1" applyAlignment="1">
      <alignment horizontal="center"/>
    </xf>
    <xf numFmtId="0" fontId="20" fillId="0" borderId="98" xfId="0" applyFont="1" applyBorder="1" applyAlignment="1">
      <alignment horizontal="center" vertical="center"/>
    </xf>
    <xf numFmtId="0" fontId="20" fillId="0" borderId="99" xfId="0" applyFont="1" applyBorder="1" applyAlignment="1">
      <alignment horizontal="center" vertical="center"/>
    </xf>
    <xf numFmtId="0" fontId="20" fillId="0" borderId="100" xfId="0" applyFont="1" applyBorder="1" applyAlignment="1">
      <alignment horizontal="center" vertical="center"/>
    </xf>
    <xf numFmtId="0" fontId="20" fillId="0" borderId="101" xfId="0" applyFont="1" applyBorder="1" applyAlignment="1">
      <alignment horizontal="center" vertical="center"/>
    </xf>
    <xf numFmtId="0" fontId="20" fillId="0" borderId="81" xfId="0" applyFont="1" applyBorder="1" applyAlignment="1">
      <alignment horizontal="center"/>
    </xf>
    <xf numFmtId="0" fontId="20" fillId="0" borderId="82" xfId="0" applyFont="1" applyBorder="1" applyAlignment="1">
      <alignment horizontal="center"/>
    </xf>
    <xf numFmtId="0" fontId="20" fillId="0" borderId="102" xfId="0" applyFont="1" applyBorder="1" applyAlignment="1">
      <alignment horizontal="center"/>
    </xf>
    <xf numFmtId="0" fontId="20" fillId="0" borderId="103" xfId="0" applyFont="1" applyBorder="1" applyAlignment="1">
      <alignment horizontal="center"/>
    </xf>
  </cellXfs>
  <cellStyles count="15">
    <cellStyle name="Normal" xfId="0"/>
    <cellStyle name="Comma" xfId="15"/>
    <cellStyle name="Comma [0]" xfId="16"/>
    <cellStyle name="Hyperlink" xfId="17"/>
    <cellStyle name="Malé písmo" xfId="18"/>
    <cellStyle name="Currency" xfId="19"/>
    <cellStyle name="Currency [0]" xfId="20"/>
    <cellStyle name="Percent" xfId="21"/>
    <cellStyle name="Roman EE 12 Normál" xfId="22"/>
    <cellStyle name="Followed Hyperlink" xfId="23"/>
    <cellStyle name="Universe EE 12 bcentr" xfId="24"/>
    <cellStyle name="Universe EE 12 bold" xfId="25"/>
    <cellStyle name="Universe EE 12 centr." xfId="26"/>
    <cellStyle name="Universe EE 12 norm." xfId="27"/>
    <cellStyle name="Universe EE 9 centr.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Relationship Id="rId4" Type="http://schemas.openxmlformats.org/officeDocument/2006/relationships/image" Target="../media/image4.pn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Relationship Id="rId4" Type="http://schemas.openxmlformats.org/officeDocument/2006/relationships/image" Target="../media/image4.pn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28575</xdr:colOff>
      <xdr:row>21</xdr:row>
      <xdr:rowOff>123825</xdr:rowOff>
    </xdr:from>
    <xdr:to>
      <xdr:col>18</xdr:col>
      <xdr:colOff>1076325</xdr:colOff>
      <xdr:row>26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6000750"/>
          <a:ext cx="1047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400050</xdr:colOff>
      <xdr:row>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1562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0</xdr:row>
      <xdr:rowOff>95250</xdr:rowOff>
    </xdr:from>
    <xdr:to>
      <xdr:col>2</xdr:col>
      <xdr:colOff>1752600</xdr:colOff>
      <xdr:row>1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9525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285750</xdr:colOff>
      <xdr:row>3</xdr:row>
      <xdr:rowOff>57150</xdr:rowOff>
    </xdr:from>
    <xdr:to>
      <xdr:col>17</xdr:col>
      <xdr:colOff>209550</xdr:colOff>
      <xdr:row>4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77350" y="542925"/>
          <a:ext cx="1238250" cy="161925"/>
        </a:xfrm>
        <a:prstGeom prst="rect">
          <a:avLst/>
        </a:prstGeom>
        <a:solidFill>
          <a:srgbClr val="3366FF"/>
        </a:solidFill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85725</xdr:rowOff>
    </xdr:from>
    <xdr:to>
      <xdr:col>15</xdr:col>
      <xdr:colOff>390525</xdr:colOff>
      <xdr:row>2</xdr:row>
      <xdr:rowOff>104775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91600" y="85725"/>
          <a:ext cx="828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1381125</xdr:colOff>
      <xdr:row>1</xdr:row>
      <xdr:rowOff>123825</xdr:rowOff>
    </xdr:from>
    <xdr:to>
      <xdr:col>2</xdr:col>
      <xdr:colOff>2209800</xdr:colOff>
      <xdr:row>4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86350" y="285750"/>
          <a:ext cx="828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76200</xdr:rowOff>
    </xdr:from>
    <xdr:to>
      <xdr:col>18</xdr:col>
      <xdr:colOff>0</xdr:colOff>
      <xdr:row>2</xdr:row>
      <xdr:rowOff>133350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67900" y="76200"/>
          <a:ext cx="828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0</xdr:row>
      <xdr:rowOff>114300</xdr:rowOff>
    </xdr:from>
    <xdr:to>
      <xdr:col>1</xdr:col>
      <xdr:colOff>1438275</xdr:colOff>
      <xdr:row>4</xdr:row>
      <xdr:rowOff>76200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19275" y="114300"/>
          <a:ext cx="828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1876425</xdr:colOff>
      <xdr:row>2</xdr:row>
      <xdr:rowOff>0</xdr:rowOff>
    </xdr:from>
    <xdr:to>
      <xdr:col>2</xdr:col>
      <xdr:colOff>209550</xdr:colOff>
      <xdr:row>4</xdr:row>
      <xdr:rowOff>104775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086100" y="32385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200025</xdr:colOff>
      <xdr:row>0</xdr:row>
      <xdr:rowOff>152400</xdr:rowOff>
    </xdr:from>
    <xdr:to>
      <xdr:col>13</xdr:col>
      <xdr:colOff>304800</xdr:colOff>
      <xdr:row>2</xdr:row>
      <xdr:rowOff>85725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29575" y="152400"/>
          <a:ext cx="828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85725</xdr:colOff>
      <xdr:row>0</xdr:row>
      <xdr:rowOff>57150</xdr:rowOff>
    </xdr:from>
    <xdr:to>
      <xdr:col>18</xdr:col>
      <xdr:colOff>1104900</xdr:colOff>
      <xdr:row>4</xdr:row>
      <xdr:rowOff>114300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782300" y="57150"/>
          <a:ext cx="1019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2</xdr:row>
      <xdr:rowOff>57150</xdr:rowOff>
    </xdr:from>
    <xdr:to>
      <xdr:col>2</xdr:col>
      <xdr:colOff>1200150</xdr:colOff>
      <xdr:row>3</xdr:row>
      <xdr:rowOff>85725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076700" y="381000"/>
          <a:ext cx="828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</xdr:row>
      <xdr:rowOff>66675</xdr:rowOff>
    </xdr:from>
    <xdr:to>
      <xdr:col>10</xdr:col>
      <xdr:colOff>57150</xdr:colOff>
      <xdr:row>3</xdr:row>
      <xdr:rowOff>38100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981825" y="228600"/>
          <a:ext cx="838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1571625</xdr:colOff>
      <xdr:row>0</xdr:row>
      <xdr:rowOff>57150</xdr:rowOff>
    </xdr:from>
    <xdr:to>
      <xdr:col>2</xdr:col>
      <xdr:colOff>714375</xdr:colOff>
      <xdr:row>1</xdr:row>
      <xdr:rowOff>123825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781300" y="57150"/>
          <a:ext cx="1638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2305050</xdr:colOff>
      <xdr:row>0</xdr:row>
      <xdr:rowOff>114300</xdr:rowOff>
    </xdr:from>
    <xdr:to>
      <xdr:col>5</xdr:col>
      <xdr:colOff>228600</xdr:colOff>
      <xdr:row>3</xdr:row>
      <xdr:rowOff>95250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010275" y="114300"/>
          <a:ext cx="771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28575</xdr:colOff>
      <xdr:row>21</xdr:row>
      <xdr:rowOff>123825</xdr:rowOff>
    </xdr:from>
    <xdr:to>
      <xdr:col>18</xdr:col>
      <xdr:colOff>1076325</xdr:colOff>
      <xdr:row>26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6000750"/>
          <a:ext cx="1047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400050</xdr:colOff>
      <xdr:row>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1562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0</xdr:row>
      <xdr:rowOff>95250</xdr:rowOff>
    </xdr:from>
    <xdr:to>
      <xdr:col>2</xdr:col>
      <xdr:colOff>1752600</xdr:colOff>
      <xdr:row>1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9525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285750</xdr:colOff>
      <xdr:row>3</xdr:row>
      <xdr:rowOff>57150</xdr:rowOff>
    </xdr:from>
    <xdr:to>
      <xdr:col>17</xdr:col>
      <xdr:colOff>209550</xdr:colOff>
      <xdr:row>4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77350" y="542925"/>
          <a:ext cx="1238250" cy="161925"/>
        </a:xfrm>
        <a:prstGeom prst="rect">
          <a:avLst/>
        </a:prstGeom>
        <a:solidFill>
          <a:srgbClr val="3366FF"/>
        </a:solidFill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85725</xdr:rowOff>
    </xdr:from>
    <xdr:to>
      <xdr:col>15</xdr:col>
      <xdr:colOff>390525</xdr:colOff>
      <xdr:row>2</xdr:row>
      <xdr:rowOff>104775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91600" y="85725"/>
          <a:ext cx="828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1381125</xdr:colOff>
      <xdr:row>1</xdr:row>
      <xdr:rowOff>123825</xdr:rowOff>
    </xdr:from>
    <xdr:to>
      <xdr:col>2</xdr:col>
      <xdr:colOff>2209800</xdr:colOff>
      <xdr:row>4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86350" y="285750"/>
          <a:ext cx="828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76200</xdr:rowOff>
    </xdr:from>
    <xdr:to>
      <xdr:col>18</xdr:col>
      <xdr:colOff>0</xdr:colOff>
      <xdr:row>2</xdr:row>
      <xdr:rowOff>133350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67900" y="76200"/>
          <a:ext cx="828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0</xdr:row>
      <xdr:rowOff>114300</xdr:rowOff>
    </xdr:from>
    <xdr:to>
      <xdr:col>1</xdr:col>
      <xdr:colOff>1438275</xdr:colOff>
      <xdr:row>4</xdr:row>
      <xdr:rowOff>76200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19275" y="114300"/>
          <a:ext cx="828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1876425</xdr:colOff>
      <xdr:row>2</xdr:row>
      <xdr:rowOff>0</xdr:rowOff>
    </xdr:from>
    <xdr:to>
      <xdr:col>2</xdr:col>
      <xdr:colOff>209550</xdr:colOff>
      <xdr:row>4</xdr:row>
      <xdr:rowOff>104775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086100" y="32385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200025</xdr:colOff>
      <xdr:row>0</xdr:row>
      <xdr:rowOff>152400</xdr:rowOff>
    </xdr:from>
    <xdr:to>
      <xdr:col>13</xdr:col>
      <xdr:colOff>304800</xdr:colOff>
      <xdr:row>2</xdr:row>
      <xdr:rowOff>85725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29575" y="152400"/>
          <a:ext cx="828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85725</xdr:colOff>
      <xdr:row>0</xdr:row>
      <xdr:rowOff>57150</xdr:rowOff>
    </xdr:from>
    <xdr:to>
      <xdr:col>18</xdr:col>
      <xdr:colOff>1104900</xdr:colOff>
      <xdr:row>4</xdr:row>
      <xdr:rowOff>114300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782300" y="57150"/>
          <a:ext cx="1019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2</xdr:row>
      <xdr:rowOff>57150</xdr:rowOff>
    </xdr:from>
    <xdr:to>
      <xdr:col>2</xdr:col>
      <xdr:colOff>1200150</xdr:colOff>
      <xdr:row>3</xdr:row>
      <xdr:rowOff>85725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076700" y="381000"/>
          <a:ext cx="828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</xdr:row>
      <xdr:rowOff>66675</xdr:rowOff>
    </xdr:from>
    <xdr:to>
      <xdr:col>10</xdr:col>
      <xdr:colOff>57150</xdr:colOff>
      <xdr:row>3</xdr:row>
      <xdr:rowOff>38100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981825" y="228600"/>
          <a:ext cx="838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1571625</xdr:colOff>
      <xdr:row>0</xdr:row>
      <xdr:rowOff>57150</xdr:rowOff>
    </xdr:from>
    <xdr:to>
      <xdr:col>2</xdr:col>
      <xdr:colOff>714375</xdr:colOff>
      <xdr:row>1</xdr:row>
      <xdr:rowOff>123825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781300" y="57150"/>
          <a:ext cx="1638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2305050</xdr:colOff>
      <xdr:row>0</xdr:row>
      <xdr:rowOff>114300</xdr:rowOff>
    </xdr:from>
    <xdr:to>
      <xdr:col>5</xdr:col>
      <xdr:colOff>228600</xdr:colOff>
      <xdr:row>3</xdr:row>
      <xdr:rowOff>95250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010275" y="114300"/>
          <a:ext cx="771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28575</xdr:colOff>
      <xdr:row>21</xdr:row>
      <xdr:rowOff>123825</xdr:rowOff>
    </xdr:from>
    <xdr:to>
      <xdr:col>18</xdr:col>
      <xdr:colOff>1076325</xdr:colOff>
      <xdr:row>26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6000750"/>
          <a:ext cx="1047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400050</xdr:colOff>
      <xdr:row>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1562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0</xdr:row>
      <xdr:rowOff>95250</xdr:rowOff>
    </xdr:from>
    <xdr:to>
      <xdr:col>2</xdr:col>
      <xdr:colOff>1752600</xdr:colOff>
      <xdr:row>1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9525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285750</xdr:colOff>
      <xdr:row>3</xdr:row>
      <xdr:rowOff>57150</xdr:rowOff>
    </xdr:from>
    <xdr:to>
      <xdr:col>17</xdr:col>
      <xdr:colOff>209550</xdr:colOff>
      <xdr:row>4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77350" y="542925"/>
          <a:ext cx="1238250" cy="161925"/>
        </a:xfrm>
        <a:prstGeom prst="rect">
          <a:avLst/>
        </a:prstGeom>
        <a:solidFill>
          <a:srgbClr val="3366FF"/>
        </a:solidFill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85725</xdr:rowOff>
    </xdr:from>
    <xdr:to>
      <xdr:col>15</xdr:col>
      <xdr:colOff>390525</xdr:colOff>
      <xdr:row>2</xdr:row>
      <xdr:rowOff>104775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91600" y="85725"/>
          <a:ext cx="828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1381125</xdr:colOff>
      <xdr:row>1</xdr:row>
      <xdr:rowOff>123825</xdr:rowOff>
    </xdr:from>
    <xdr:to>
      <xdr:col>2</xdr:col>
      <xdr:colOff>2209800</xdr:colOff>
      <xdr:row>4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86350" y="285750"/>
          <a:ext cx="828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76200</xdr:rowOff>
    </xdr:from>
    <xdr:to>
      <xdr:col>18</xdr:col>
      <xdr:colOff>0</xdr:colOff>
      <xdr:row>2</xdr:row>
      <xdr:rowOff>133350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67900" y="76200"/>
          <a:ext cx="828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0</xdr:row>
      <xdr:rowOff>114300</xdr:rowOff>
    </xdr:from>
    <xdr:to>
      <xdr:col>1</xdr:col>
      <xdr:colOff>1438275</xdr:colOff>
      <xdr:row>4</xdr:row>
      <xdr:rowOff>76200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19275" y="114300"/>
          <a:ext cx="828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1876425</xdr:colOff>
      <xdr:row>2</xdr:row>
      <xdr:rowOff>0</xdr:rowOff>
    </xdr:from>
    <xdr:to>
      <xdr:col>2</xdr:col>
      <xdr:colOff>209550</xdr:colOff>
      <xdr:row>4</xdr:row>
      <xdr:rowOff>104775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086100" y="32385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200025</xdr:colOff>
      <xdr:row>0</xdr:row>
      <xdr:rowOff>152400</xdr:rowOff>
    </xdr:from>
    <xdr:to>
      <xdr:col>13</xdr:col>
      <xdr:colOff>304800</xdr:colOff>
      <xdr:row>2</xdr:row>
      <xdr:rowOff>85725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29575" y="152400"/>
          <a:ext cx="828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85725</xdr:colOff>
      <xdr:row>0</xdr:row>
      <xdr:rowOff>57150</xdr:rowOff>
    </xdr:from>
    <xdr:to>
      <xdr:col>18</xdr:col>
      <xdr:colOff>1104900</xdr:colOff>
      <xdr:row>4</xdr:row>
      <xdr:rowOff>114300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782300" y="57150"/>
          <a:ext cx="1019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2</xdr:row>
      <xdr:rowOff>57150</xdr:rowOff>
    </xdr:from>
    <xdr:to>
      <xdr:col>2</xdr:col>
      <xdr:colOff>1200150</xdr:colOff>
      <xdr:row>3</xdr:row>
      <xdr:rowOff>85725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076700" y="381000"/>
          <a:ext cx="828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</xdr:row>
      <xdr:rowOff>66675</xdr:rowOff>
    </xdr:from>
    <xdr:to>
      <xdr:col>10</xdr:col>
      <xdr:colOff>57150</xdr:colOff>
      <xdr:row>3</xdr:row>
      <xdr:rowOff>38100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981825" y="228600"/>
          <a:ext cx="838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1571625</xdr:colOff>
      <xdr:row>0</xdr:row>
      <xdr:rowOff>57150</xdr:rowOff>
    </xdr:from>
    <xdr:to>
      <xdr:col>2</xdr:col>
      <xdr:colOff>714375</xdr:colOff>
      <xdr:row>1</xdr:row>
      <xdr:rowOff>123825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781300" y="57150"/>
          <a:ext cx="1638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2305050</xdr:colOff>
      <xdr:row>0</xdr:row>
      <xdr:rowOff>114300</xdr:rowOff>
    </xdr:from>
    <xdr:to>
      <xdr:col>5</xdr:col>
      <xdr:colOff>228600</xdr:colOff>
      <xdr:row>3</xdr:row>
      <xdr:rowOff>95250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010275" y="114300"/>
          <a:ext cx="771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28575</xdr:colOff>
      <xdr:row>21</xdr:row>
      <xdr:rowOff>123825</xdr:rowOff>
    </xdr:from>
    <xdr:to>
      <xdr:col>18</xdr:col>
      <xdr:colOff>1076325</xdr:colOff>
      <xdr:row>26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6000750"/>
          <a:ext cx="1047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400050</xdr:colOff>
      <xdr:row>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1562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0</xdr:row>
      <xdr:rowOff>95250</xdr:rowOff>
    </xdr:from>
    <xdr:to>
      <xdr:col>2</xdr:col>
      <xdr:colOff>1752600</xdr:colOff>
      <xdr:row>1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9525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285750</xdr:colOff>
      <xdr:row>3</xdr:row>
      <xdr:rowOff>57150</xdr:rowOff>
    </xdr:from>
    <xdr:to>
      <xdr:col>17</xdr:col>
      <xdr:colOff>209550</xdr:colOff>
      <xdr:row>4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77350" y="542925"/>
          <a:ext cx="1238250" cy="161925"/>
        </a:xfrm>
        <a:prstGeom prst="rect">
          <a:avLst/>
        </a:prstGeom>
        <a:solidFill>
          <a:srgbClr val="3366FF"/>
        </a:solidFill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85725</xdr:rowOff>
    </xdr:from>
    <xdr:to>
      <xdr:col>15</xdr:col>
      <xdr:colOff>390525</xdr:colOff>
      <xdr:row>2</xdr:row>
      <xdr:rowOff>104775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91600" y="85725"/>
          <a:ext cx="828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1381125</xdr:colOff>
      <xdr:row>1</xdr:row>
      <xdr:rowOff>123825</xdr:rowOff>
    </xdr:from>
    <xdr:to>
      <xdr:col>2</xdr:col>
      <xdr:colOff>2209800</xdr:colOff>
      <xdr:row>4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86350" y="285750"/>
          <a:ext cx="828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76200</xdr:rowOff>
    </xdr:from>
    <xdr:to>
      <xdr:col>18</xdr:col>
      <xdr:colOff>0</xdr:colOff>
      <xdr:row>2</xdr:row>
      <xdr:rowOff>133350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67900" y="76200"/>
          <a:ext cx="828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0</xdr:row>
      <xdr:rowOff>114300</xdr:rowOff>
    </xdr:from>
    <xdr:to>
      <xdr:col>1</xdr:col>
      <xdr:colOff>1438275</xdr:colOff>
      <xdr:row>4</xdr:row>
      <xdr:rowOff>76200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19275" y="114300"/>
          <a:ext cx="828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1876425</xdr:colOff>
      <xdr:row>2</xdr:row>
      <xdr:rowOff>0</xdr:rowOff>
    </xdr:from>
    <xdr:to>
      <xdr:col>2</xdr:col>
      <xdr:colOff>209550</xdr:colOff>
      <xdr:row>4</xdr:row>
      <xdr:rowOff>104775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086100" y="32385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200025</xdr:colOff>
      <xdr:row>0</xdr:row>
      <xdr:rowOff>152400</xdr:rowOff>
    </xdr:from>
    <xdr:to>
      <xdr:col>13</xdr:col>
      <xdr:colOff>304800</xdr:colOff>
      <xdr:row>2</xdr:row>
      <xdr:rowOff>85725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29575" y="152400"/>
          <a:ext cx="828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85725</xdr:colOff>
      <xdr:row>0</xdr:row>
      <xdr:rowOff>57150</xdr:rowOff>
    </xdr:from>
    <xdr:to>
      <xdr:col>18</xdr:col>
      <xdr:colOff>1104900</xdr:colOff>
      <xdr:row>4</xdr:row>
      <xdr:rowOff>114300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782300" y="57150"/>
          <a:ext cx="1019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2</xdr:row>
      <xdr:rowOff>57150</xdr:rowOff>
    </xdr:from>
    <xdr:to>
      <xdr:col>2</xdr:col>
      <xdr:colOff>1200150</xdr:colOff>
      <xdr:row>3</xdr:row>
      <xdr:rowOff>85725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076700" y="381000"/>
          <a:ext cx="828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</xdr:row>
      <xdr:rowOff>66675</xdr:rowOff>
    </xdr:from>
    <xdr:to>
      <xdr:col>10</xdr:col>
      <xdr:colOff>57150</xdr:colOff>
      <xdr:row>3</xdr:row>
      <xdr:rowOff>38100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981825" y="228600"/>
          <a:ext cx="838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1571625</xdr:colOff>
      <xdr:row>0</xdr:row>
      <xdr:rowOff>57150</xdr:rowOff>
    </xdr:from>
    <xdr:to>
      <xdr:col>2</xdr:col>
      <xdr:colOff>714375</xdr:colOff>
      <xdr:row>1</xdr:row>
      <xdr:rowOff>123825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781300" y="57150"/>
          <a:ext cx="1638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2305050</xdr:colOff>
      <xdr:row>0</xdr:row>
      <xdr:rowOff>114300</xdr:rowOff>
    </xdr:from>
    <xdr:to>
      <xdr:col>5</xdr:col>
      <xdr:colOff>228600</xdr:colOff>
      <xdr:row>3</xdr:row>
      <xdr:rowOff>95250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010275" y="114300"/>
          <a:ext cx="771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28575</xdr:colOff>
      <xdr:row>21</xdr:row>
      <xdr:rowOff>123825</xdr:rowOff>
    </xdr:from>
    <xdr:to>
      <xdr:col>18</xdr:col>
      <xdr:colOff>1076325</xdr:colOff>
      <xdr:row>26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6000750"/>
          <a:ext cx="1047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400050</xdr:colOff>
      <xdr:row>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1562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0</xdr:row>
      <xdr:rowOff>95250</xdr:rowOff>
    </xdr:from>
    <xdr:to>
      <xdr:col>2</xdr:col>
      <xdr:colOff>1752600</xdr:colOff>
      <xdr:row>1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9525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285750</xdr:colOff>
      <xdr:row>3</xdr:row>
      <xdr:rowOff>57150</xdr:rowOff>
    </xdr:from>
    <xdr:to>
      <xdr:col>17</xdr:col>
      <xdr:colOff>209550</xdr:colOff>
      <xdr:row>4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77350" y="542925"/>
          <a:ext cx="1238250" cy="161925"/>
        </a:xfrm>
        <a:prstGeom prst="rect">
          <a:avLst/>
        </a:prstGeom>
        <a:solidFill>
          <a:srgbClr val="3366FF"/>
        </a:solidFill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85725</xdr:rowOff>
    </xdr:from>
    <xdr:to>
      <xdr:col>15</xdr:col>
      <xdr:colOff>390525</xdr:colOff>
      <xdr:row>2</xdr:row>
      <xdr:rowOff>104775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91600" y="85725"/>
          <a:ext cx="828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1381125</xdr:colOff>
      <xdr:row>1</xdr:row>
      <xdr:rowOff>123825</xdr:rowOff>
    </xdr:from>
    <xdr:to>
      <xdr:col>2</xdr:col>
      <xdr:colOff>2209800</xdr:colOff>
      <xdr:row>4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86350" y="285750"/>
          <a:ext cx="828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76200</xdr:rowOff>
    </xdr:from>
    <xdr:to>
      <xdr:col>18</xdr:col>
      <xdr:colOff>0</xdr:colOff>
      <xdr:row>2</xdr:row>
      <xdr:rowOff>133350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67900" y="76200"/>
          <a:ext cx="828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0</xdr:row>
      <xdr:rowOff>114300</xdr:rowOff>
    </xdr:from>
    <xdr:to>
      <xdr:col>1</xdr:col>
      <xdr:colOff>1438275</xdr:colOff>
      <xdr:row>4</xdr:row>
      <xdr:rowOff>76200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19275" y="114300"/>
          <a:ext cx="828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1876425</xdr:colOff>
      <xdr:row>2</xdr:row>
      <xdr:rowOff>0</xdr:rowOff>
    </xdr:from>
    <xdr:to>
      <xdr:col>2</xdr:col>
      <xdr:colOff>209550</xdr:colOff>
      <xdr:row>4</xdr:row>
      <xdr:rowOff>104775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086100" y="32385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200025</xdr:colOff>
      <xdr:row>0</xdr:row>
      <xdr:rowOff>152400</xdr:rowOff>
    </xdr:from>
    <xdr:to>
      <xdr:col>13</xdr:col>
      <xdr:colOff>304800</xdr:colOff>
      <xdr:row>2</xdr:row>
      <xdr:rowOff>85725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29575" y="152400"/>
          <a:ext cx="828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85725</xdr:colOff>
      <xdr:row>0</xdr:row>
      <xdr:rowOff>57150</xdr:rowOff>
    </xdr:from>
    <xdr:to>
      <xdr:col>18</xdr:col>
      <xdr:colOff>1104900</xdr:colOff>
      <xdr:row>4</xdr:row>
      <xdr:rowOff>114300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782300" y="57150"/>
          <a:ext cx="1019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2</xdr:row>
      <xdr:rowOff>57150</xdr:rowOff>
    </xdr:from>
    <xdr:to>
      <xdr:col>2</xdr:col>
      <xdr:colOff>1200150</xdr:colOff>
      <xdr:row>3</xdr:row>
      <xdr:rowOff>85725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076700" y="381000"/>
          <a:ext cx="828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</xdr:row>
      <xdr:rowOff>66675</xdr:rowOff>
    </xdr:from>
    <xdr:to>
      <xdr:col>10</xdr:col>
      <xdr:colOff>57150</xdr:colOff>
      <xdr:row>3</xdr:row>
      <xdr:rowOff>38100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981825" y="228600"/>
          <a:ext cx="838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1571625</xdr:colOff>
      <xdr:row>0</xdr:row>
      <xdr:rowOff>57150</xdr:rowOff>
    </xdr:from>
    <xdr:to>
      <xdr:col>2</xdr:col>
      <xdr:colOff>714375</xdr:colOff>
      <xdr:row>1</xdr:row>
      <xdr:rowOff>123825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781300" y="57150"/>
          <a:ext cx="1638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2305050</xdr:colOff>
      <xdr:row>0</xdr:row>
      <xdr:rowOff>114300</xdr:rowOff>
    </xdr:from>
    <xdr:to>
      <xdr:col>5</xdr:col>
      <xdr:colOff>228600</xdr:colOff>
      <xdr:row>3</xdr:row>
      <xdr:rowOff>95250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010275" y="114300"/>
          <a:ext cx="771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28575</xdr:colOff>
      <xdr:row>21</xdr:row>
      <xdr:rowOff>123825</xdr:rowOff>
    </xdr:from>
    <xdr:to>
      <xdr:col>18</xdr:col>
      <xdr:colOff>1076325</xdr:colOff>
      <xdr:row>26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6000750"/>
          <a:ext cx="1047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400050</xdr:colOff>
      <xdr:row>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1562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0</xdr:row>
      <xdr:rowOff>95250</xdr:rowOff>
    </xdr:from>
    <xdr:to>
      <xdr:col>2</xdr:col>
      <xdr:colOff>1752600</xdr:colOff>
      <xdr:row>1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9525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285750</xdr:colOff>
      <xdr:row>3</xdr:row>
      <xdr:rowOff>57150</xdr:rowOff>
    </xdr:from>
    <xdr:to>
      <xdr:col>17</xdr:col>
      <xdr:colOff>209550</xdr:colOff>
      <xdr:row>4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77350" y="542925"/>
          <a:ext cx="1238250" cy="161925"/>
        </a:xfrm>
        <a:prstGeom prst="rect">
          <a:avLst/>
        </a:prstGeom>
        <a:solidFill>
          <a:srgbClr val="3366FF"/>
        </a:solidFill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85725</xdr:rowOff>
    </xdr:from>
    <xdr:to>
      <xdr:col>15</xdr:col>
      <xdr:colOff>390525</xdr:colOff>
      <xdr:row>2</xdr:row>
      <xdr:rowOff>104775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91600" y="85725"/>
          <a:ext cx="828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1381125</xdr:colOff>
      <xdr:row>1</xdr:row>
      <xdr:rowOff>123825</xdr:rowOff>
    </xdr:from>
    <xdr:to>
      <xdr:col>2</xdr:col>
      <xdr:colOff>2209800</xdr:colOff>
      <xdr:row>4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86350" y="285750"/>
          <a:ext cx="828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76200</xdr:rowOff>
    </xdr:from>
    <xdr:to>
      <xdr:col>18</xdr:col>
      <xdr:colOff>0</xdr:colOff>
      <xdr:row>2</xdr:row>
      <xdr:rowOff>133350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67900" y="76200"/>
          <a:ext cx="828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0</xdr:row>
      <xdr:rowOff>114300</xdr:rowOff>
    </xdr:from>
    <xdr:to>
      <xdr:col>1</xdr:col>
      <xdr:colOff>1438275</xdr:colOff>
      <xdr:row>4</xdr:row>
      <xdr:rowOff>76200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19275" y="114300"/>
          <a:ext cx="828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1876425</xdr:colOff>
      <xdr:row>2</xdr:row>
      <xdr:rowOff>0</xdr:rowOff>
    </xdr:from>
    <xdr:to>
      <xdr:col>2</xdr:col>
      <xdr:colOff>209550</xdr:colOff>
      <xdr:row>4</xdr:row>
      <xdr:rowOff>104775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086100" y="32385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200025</xdr:colOff>
      <xdr:row>0</xdr:row>
      <xdr:rowOff>152400</xdr:rowOff>
    </xdr:from>
    <xdr:to>
      <xdr:col>13</xdr:col>
      <xdr:colOff>304800</xdr:colOff>
      <xdr:row>2</xdr:row>
      <xdr:rowOff>85725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29575" y="152400"/>
          <a:ext cx="828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85725</xdr:colOff>
      <xdr:row>0</xdr:row>
      <xdr:rowOff>57150</xdr:rowOff>
    </xdr:from>
    <xdr:to>
      <xdr:col>18</xdr:col>
      <xdr:colOff>1104900</xdr:colOff>
      <xdr:row>4</xdr:row>
      <xdr:rowOff>114300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782300" y="57150"/>
          <a:ext cx="1019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2</xdr:row>
      <xdr:rowOff>57150</xdr:rowOff>
    </xdr:from>
    <xdr:to>
      <xdr:col>2</xdr:col>
      <xdr:colOff>1200150</xdr:colOff>
      <xdr:row>3</xdr:row>
      <xdr:rowOff>85725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076700" y="381000"/>
          <a:ext cx="828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</xdr:row>
      <xdr:rowOff>66675</xdr:rowOff>
    </xdr:from>
    <xdr:to>
      <xdr:col>10</xdr:col>
      <xdr:colOff>57150</xdr:colOff>
      <xdr:row>3</xdr:row>
      <xdr:rowOff>38100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981825" y="228600"/>
          <a:ext cx="838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1571625</xdr:colOff>
      <xdr:row>0</xdr:row>
      <xdr:rowOff>57150</xdr:rowOff>
    </xdr:from>
    <xdr:to>
      <xdr:col>2</xdr:col>
      <xdr:colOff>714375</xdr:colOff>
      <xdr:row>1</xdr:row>
      <xdr:rowOff>123825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781300" y="57150"/>
          <a:ext cx="1638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2305050</xdr:colOff>
      <xdr:row>0</xdr:row>
      <xdr:rowOff>114300</xdr:rowOff>
    </xdr:from>
    <xdr:to>
      <xdr:col>5</xdr:col>
      <xdr:colOff>228600</xdr:colOff>
      <xdr:row>3</xdr:row>
      <xdr:rowOff>95250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010275" y="114300"/>
          <a:ext cx="771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28575</xdr:colOff>
      <xdr:row>21</xdr:row>
      <xdr:rowOff>123825</xdr:rowOff>
    </xdr:from>
    <xdr:to>
      <xdr:col>18</xdr:col>
      <xdr:colOff>1076325</xdr:colOff>
      <xdr:row>26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6000750"/>
          <a:ext cx="1047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400050</xdr:colOff>
      <xdr:row>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1562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0</xdr:row>
      <xdr:rowOff>95250</xdr:rowOff>
    </xdr:from>
    <xdr:to>
      <xdr:col>2</xdr:col>
      <xdr:colOff>1752600</xdr:colOff>
      <xdr:row>1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9525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285750</xdr:colOff>
      <xdr:row>3</xdr:row>
      <xdr:rowOff>57150</xdr:rowOff>
    </xdr:from>
    <xdr:to>
      <xdr:col>17</xdr:col>
      <xdr:colOff>209550</xdr:colOff>
      <xdr:row>4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77350" y="542925"/>
          <a:ext cx="1238250" cy="161925"/>
        </a:xfrm>
        <a:prstGeom prst="rect">
          <a:avLst/>
        </a:prstGeom>
        <a:solidFill>
          <a:srgbClr val="3366FF"/>
        </a:solidFill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85725</xdr:rowOff>
    </xdr:from>
    <xdr:to>
      <xdr:col>15</xdr:col>
      <xdr:colOff>390525</xdr:colOff>
      <xdr:row>2</xdr:row>
      <xdr:rowOff>104775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91600" y="85725"/>
          <a:ext cx="828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1381125</xdr:colOff>
      <xdr:row>1</xdr:row>
      <xdr:rowOff>123825</xdr:rowOff>
    </xdr:from>
    <xdr:to>
      <xdr:col>2</xdr:col>
      <xdr:colOff>2209800</xdr:colOff>
      <xdr:row>4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86350" y="285750"/>
          <a:ext cx="828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76200</xdr:rowOff>
    </xdr:from>
    <xdr:to>
      <xdr:col>18</xdr:col>
      <xdr:colOff>0</xdr:colOff>
      <xdr:row>2</xdr:row>
      <xdr:rowOff>133350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67900" y="76200"/>
          <a:ext cx="828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0</xdr:row>
      <xdr:rowOff>114300</xdr:rowOff>
    </xdr:from>
    <xdr:to>
      <xdr:col>1</xdr:col>
      <xdr:colOff>1438275</xdr:colOff>
      <xdr:row>4</xdr:row>
      <xdr:rowOff>76200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19275" y="114300"/>
          <a:ext cx="828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1876425</xdr:colOff>
      <xdr:row>2</xdr:row>
      <xdr:rowOff>0</xdr:rowOff>
    </xdr:from>
    <xdr:to>
      <xdr:col>2</xdr:col>
      <xdr:colOff>209550</xdr:colOff>
      <xdr:row>4</xdr:row>
      <xdr:rowOff>104775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086100" y="32385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200025</xdr:colOff>
      <xdr:row>0</xdr:row>
      <xdr:rowOff>152400</xdr:rowOff>
    </xdr:from>
    <xdr:to>
      <xdr:col>13</xdr:col>
      <xdr:colOff>304800</xdr:colOff>
      <xdr:row>2</xdr:row>
      <xdr:rowOff>85725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29575" y="152400"/>
          <a:ext cx="828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85725</xdr:colOff>
      <xdr:row>0</xdr:row>
      <xdr:rowOff>57150</xdr:rowOff>
    </xdr:from>
    <xdr:to>
      <xdr:col>18</xdr:col>
      <xdr:colOff>1104900</xdr:colOff>
      <xdr:row>4</xdr:row>
      <xdr:rowOff>114300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782300" y="57150"/>
          <a:ext cx="1019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2</xdr:row>
      <xdr:rowOff>57150</xdr:rowOff>
    </xdr:from>
    <xdr:to>
      <xdr:col>2</xdr:col>
      <xdr:colOff>1200150</xdr:colOff>
      <xdr:row>3</xdr:row>
      <xdr:rowOff>85725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076700" y="381000"/>
          <a:ext cx="828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</xdr:row>
      <xdr:rowOff>66675</xdr:rowOff>
    </xdr:from>
    <xdr:to>
      <xdr:col>10</xdr:col>
      <xdr:colOff>57150</xdr:colOff>
      <xdr:row>3</xdr:row>
      <xdr:rowOff>38100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981825" y="228600"/>
          <a:ext cx="838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1571625</xdr:colOff>
      <xdr:row>0</xdr:row>
      <xdr:rowOff>57150</xdr:rowOff>
    </xdr:from>
    <xdr:to>
      <xdr:col>2</xdr:col>
      <xdr:colOff>714375</xdr:colOff>
      <xdr:row>1</xdr:row>
      <xdr:rowOff>123825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781300" y="57150"/>
          <a:ext cx="1638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2305050</xdr:colOff>
      <xdr:row>0</xdr:row>
      <xdr:rowOff>114300</xdr:rowOff>
    </xdr:from>
    <xdr:to>
      <xdr:col>5</xdr:col>
      <xdr:colOff>228600</xdr:colOff>
      <xdr:row>3</xdr:row>
      <xdr:rowOff>95250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010275" y="114300"/>
          <a:ext cx="771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28575</xdr:colOff>
      <xdr:row>21</xdr:row>
      <xdr:rowOff>123825</xdr:rowOff>
    </xdr:from>
    <xdr:to>
      <xdr:col>18</xdr:col>
      <xdr:colOff>1076325</xdr:colOff>
      <xdr:row>26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6000750"/>
          <a:ext cx="1047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400050</xdr:colOff>
      <xdr:row>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1562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0</xdr:row>
      <xdr:rowOff>95250</xdr:rowOff>
    </xdr:from>
    <xdr:to>
      <xdr:col>2</xdr:col>
      <xdr:colOff>1752600</xdr:colOff>
      <xdr:row>1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9525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285750</xdr:colOff>
      <xdr:row>3</xdr:row>
      <xdr:rowOff>57150</xdr:rowOff>
    </xdr:from>
    <xdr:to>
      <xdr:col>17</xdr:col>
      <xdr:colOff>209550</xdr:colOff>
      <xdr:row>4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77350" y="542925"/>
          <a:ext cx="1238250" cy="161925"/>
        </a:xfrm>
        <a:prstGeom prst="rect">
          <a:avLst/>
        </a:prstGeom>
        <a:solidFill>
          <a:srgbClr val="3366FF"/>
        </a:solidFill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85725</xdr:rowOff>
    </xdr:from>
    <xdr:to>
      <xdr:col>15</xdr:col>
      <xdr:colOff>390525</xdr:colOff>
      <xdr:row>2</xdr:row>
      <xdr:rowOff>104775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91600" y="85725"/>
          <a:ext cx="828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1381125</xdr:colOff>
      <xdr:row>1</xdr:row>
      <xdr:rowOff>123825</xdr:rowOff>
    </xdr:from>
    <xdr:to>
      <xdr:col>2</xdr:col>
      <xdr:colOff>2209800</xdr:colOff>
      <xdr:row>4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86350" y="285750"/>
          <a:ext cx="828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76200</xdr:rowOff>
    </xdr:from>
    <xdr:to>
      <xdr:col>18</xdr:col>
      <xdr:colOff>0</xdr:colOff>
      <xdr:row>2</xdr:row>
      <xdr:rowOff>133350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67900" y="76200"/>
          <a:ext cx="828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0</xdr:row>
      <xdr:rowOff>114300</xdr:rowOff>
    </xdr:from>
    <xdr:to>
      <xdr:col>1</xdr:col>
      <xdr:colOff>1438275</xdr:colOff>
      <xdr:row>4</xdr:row>
      <xdr:rowOff>76200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19275" y="114300"/>
          <a:ext cx="828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1876425</xdr:colOff>
      <xdr:row>2</xdr:row>
      <xdr:rowOff>0</xdr:rowOff>
    </xdr:from>
    <xdr:to>
      <xdr:col>2</xdr:col>
      <xdr:colOff>209550</xdr:colOff>
      <xdr:row>4</xdr:row>
      <xdr:rowOff>104775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086100" y="32385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200025</xdr:colOff>
      <xdr:row>0</xdr:row>
      <xdr:rowOff>152400</xdr:rowOff>
    </xdr:from>
    <xdr:to>
      <xdr:col>13</xdr:col>
      <xdr:colOff>304800</xdr:colOff>
      <xdr:row>2</xdr:row>
      <xdr:rowOff>85725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29575" y="152400"/>
          <a:ext cx="828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85725</xdr:colOff>
      <xdr:row>0</xdr:row>
      <xdr:rowOff>57150</xdr:rowOff>
    </xdr:from>
    <xdr:to>
      <xdr:col>18</xdr:col>
      <xdr:colOff>1104900</xdr:colOff>
      <xdr:row>4</xdr:row>
      <xdr:rowOff>114300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782300" y="57150"/>
          <a:ext cx="1019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2</xdr:row>
      <xdr:rowOff>57150</xdr:rowOff>
    </xdr:from>
    <xdr:to>
      <xdr:col>2</xdr:col>
      <xdr:colOff>1200150</xdr:colOff>
      <xdr:row>3</xdr:row>
      <xdr:rowOff>85725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076700" y="381000"/>
          <a:ext cx="828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</xdr:row>
      <xdr:rowOff>66675</xdr:rowOff>
    </xdr:from>
    <xdr:to>
      <xdr:col>10</xdr:col>
      <xdr:colOff>57150</xdr:colOff>
      <xdr:row>3</xdr:row>
      <xdr:rowOff>38100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981825" y="228600"/>
          <a:ext cx="838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1571625</xdr:colOff>
      <xdr:row>0</xdr:row>
      <xdr:rowOff>57150</xdr:rowOff>
    </xdr:from>
    <xdr:to>
      <xdr:col>2</xdr:col>
      <xdr:colOff>714375</xdr:colOff>
      <xdr:row>1</xdr:row>
      <xdr:rowOff>123825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781300" y="57150"/>
          <a:ext cx="1638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2305050</xdr:colOff>
      <xdr:row>0</xdr:row>
      <xdr:rowOff>114300</xdr:rowOff>
    </xdr:from>
    <xdr:to>
      <xdr:col>5</xdr:col>
      <xdr:colOff>228600</xdr:colOff>
      <xdr:row>3</xdr:row>
      <xdr:rowOff>95250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010275" y="114300"/>
          <a:ext cx="771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28575</xdr:colOff>
      <xdr:row>21</xdr:row>
      <xdr:rowOff>123825</xdr:rowOff>
    </xdr:from>
    <xdr:to>
      <xdr:col>18</xdr:col>
      <xdr:colOff>1076325</xdr:colOff>
      <xdr:row>26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6000750"/>
          <a:ext cx="1047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400050</xdr:colOff>
      <xdr:row>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1562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0</xdr:row>
      <xdr:rowOff>95250</xdr:rowOff>
    </xdr:from>
    <xdr:to>
      <xdr:col>2</xdr:col>
      <xdr:colOff>1752600</xdr:colOff>
      <xdr:row>1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9525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285750</xdr:colOff>
      <xdr:row>3</xdr:row>
      <xdr:rowOff>57150</xdr:rowOff>
    </xdr:from>
    <xdr:to>
      <xdr:col>17</xdr:col>
      <xdr:colOff>209550</xdr:colOff>
      <xdr:row>4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77350" y="542925"/>
          <a:ext cx="1238250" cy="161925"/>
        </a:xfrm>
        <a:prstGeom prst="rect">
          <a:avLst/>
        </a:prstGeom>
        <a:solidFill>
          <a:srgbClr val="3366FF"/>
        </a:solidFill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85725</xdr:rowOff>
    </xdr:from>
    <xdr:to>
      <xdr:col>15</xdr:col>
      <xdr:colOff>390525</xdr:colOff>
      <xdr:row>2</xdr:row>
      <xdr:rowOff>104775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91600" y="85725"/>
          <a:ext cx="828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1381125</xdr:colOff>
      <xdr:row>1</xdr:row>
      <xdr:rowOff>123825</xdr:rowOff>
    </xdr:from>
    <xdr:to>
      <xdr:col>2</xdr:col>
      <xdr:colOff>2209800</xdr:colOff>
      <xdr:row>4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86350" y="285750"/>
          <a:ext cx="828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76200</xdr:rowOff>
    </xdr:from>
    <xdr:to>
      <xdr:col>18</xdr:col>
      <xdr:colOff>0</xdr:colOff>
      <xdr:row>2</xdr:row>
      <xdr:rowOff>133350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67900" y="76200"/>
          <a:ext cx="828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0</xdr:row>
      <xdr:rowOff>114300</xdr:rowOff>
    </xdr:from>
    <xdr:to>
      <xdr:col>1</xdr:col>
      <xdr:colOff>1438275</xdr:colOff>
      <xdr:row>4</xdr:row>
      <xdr:rowOff>76200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19275" y="114300"/>
          <a:ext cx="828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1876425</xdr:colOff>
      <xdr:row>2</xdr:row>
      <xdr:rowOff>0</xdr:rowOff>
    </xdr:from>
    <xdr:to>
      <xdr:col>2</xdr:col>
      <xdr:colOff>209550</xdr:colOff>
      <xdr:row>4</xdr:row>
      <xdr:rowOff>104775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086100" y="32385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200025</xdr:colOff>
      <xdr:row>0</xdr:row>
      <xdr:rowOff>152400</xdr:rowOff>
    </xdr:from>
    <xdr:to>
      <xdr:col>13</xdr:col>
      <xdr:colOff>304800</xdr:colOff>
      <xdr:row>2</xdr:row>
      <xdr:rowOff>85725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29575" y="152400"/>
          <a:ext cx="828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85725</xdr:colOff>
      <xdr:row>0</xdr:row>
      <xdr:rowOff>57150</xdr:rowOff>
    </xdr:from>
    <xdr:to>
      <xdr:col>18</xdr:col>
      <xdr:colOff>1104900</xdr:colOff>
      <xdr:row>4</xdr:row>
      <xdr:rowOff>114300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782300" y="57150"/>
          <a:ext cx="1019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2</xdr:row>
      <xdr:rowOff>57150</xdr:rowOff>
    </xdr:from>
    <xdr:to>
      <xdr:col>2</xdr:col>
      <xdr:colOff>1200150</xdr:colOff>
      <xdr:row>3</xdr:row>
      <xdr:rowOff>85725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076700" y="381000"/>
          <a:ext cx="828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</xdr:row>
      <xdr:rowOff>66675</xdr:rowOff>
    </xdr:from>
    <xdr:to>
      <xdr:col>10</xdr:col>
      <xdr:colOff>57150</xdr:colOff>
      <xdr:row>3</xdr:row>
      <xdr:rowOff>38100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981825" y="228600"/>
          <a:ext cx="838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1571625</xdr:colOff>
      <xdr:row>0</xdr:row>
      <xdr:rowOff>57150</xdr:rowOff>
    </xdr:from>
    <xdr:to>
      <xdr:col>2</xdr:col>
      <xdr:colOff>714375</xdr:colOff>
      <xdr:row>1</xdr:row>
      <xdr:rowOff>123825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781300" y="57150"/>
          <a:ext cx="1638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2305050</xdr:colOff>
      <xdr:row>0</xdr:row>
      <xdr:rowOff>114300</xdr:rowOff>
    </xdr:from>
    <xdr:to>
      <xdr:col>5</xdr:col>
      <xdr:colOff>228600</xdr:colOff>
      <xdr:row>3</xdr:row>
      <xdr:rowOff>95250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010275" y="114300"/>
          <a:ext cx="771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28575</xdr:colOff>
      <xdr:row>21</xdr:row>
      <xdr:rowOff>123825</xdr:rowOff>
    </xdr:from>
    <xdr:to>
      <xdr:col>18</xdr:col>
      <xdr:colOff>1076325</xdr:colOff>
      <xdr:row>26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6000750"/>
          <a:ext cx="1047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400050</xdr:colOff>
      <xdr:row>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1562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0</xdr:row>
      <xdr:rowOff>95250</xdr:rowOff>
    </xdr:from>
    <xdr:to>
      <xdr:col>2</xdr:col>
      <xdr:colOff>1752600</xdr:colOff>
      <xdr:row>1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9525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285750</xdr:colOff>
      <xdr:row>3</xdr:row>
      <xdr:rowOff>57150</xdr:rowOff>
    </xdr:from>
    <xdr:to>
      <xdr:col>17</xdr:col>
      <xdr:colOff>209550</xdr:colOff>
      <xdr:row>4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77350" y="542925"/>
          <a:ext cx="1238250" cy="161925"/>
        </a:xfrm>
        <a:prstGeom prst="rect">
          <a:avLst/>
        </a:prstGeom>
        <a:solidFill>
          <a:srgbClr val="3366FF"/>
        </a:solidFill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85725</xdr:rowOff>
    </xdr:from>
    <xdr:to>
      <xdr:col>15</xdr:col>
      <xdr:colOff>390525</xdr:colOff>
      <xdr:row>2</xdr:row>
      <xdr:rowOff>104775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91600" y="85725"/>
          <a:ext cx="828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1381125</xdr:colOff>
      <xdr:row>1</xdr:row>
      <xdr:rowOff>123825</xdr:rowOff>
    </xdr:from>
    <xdr:to>
      <xdr:col>2</xdr:col>
      <xdr:colOff>2209800</xdr:colOff>
      <xdr:row>4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86350" y="285750"/>
          <a:ext cx="828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76200</xdr:rowOff>
    </xdr:from>
    <xdr:to>
      <xdr:col>18</xdr:col>
      <xdr:colOff>0</xdr:colOff>
      <xdr:row>2</xdr:row>
      <xdr:rowOff>133350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67900" y="76200"/>
          <a:ext cx="828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0</xdr:row>
      <xdr:rowOff>114300</xdr:rowOff>
    </xdr:from>
    <xdr:to>
      <xdr:col>1</xdr:col>
      <xdr:colOff>1438275</xdr:colOff>
      <xdr:row>4</xdr:row>
      <xdr:rowOff>76200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19275" y="114300"/>
          <a:ext cx="828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1876425</xdr:colOff>
      <xdr:row>2</xdr:row>
      <xdr:rowOff>0</xdr:rowOff>
    </xdr:from>
    <xdr:to>
      <xdr:col>2</xdr:col>
      <xdr:colOff>209550</xdr:colOff>
      <xdr:row>4</xdr:row>
      <xdr:rowOff>104775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086100" y="32385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200025</xdr:colOff>
      <xdr:row>0</xdr:row>
      <xdr:rowOff>152400</xdr:rowOff>
    </xdr:from>
    <xdr:to>
      <xdr:col>13</xdr:col>
      <xdr:colOff>304800</xdr:colOff>
      <xdr:row>2</xdr:row>
      <xdr:rowOff>85725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29575" y="152400"/>
          <a:ext cx="828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85725</xdr:colOff>
      <xdr:row>0</xdr:row>
      <xdr:rowOff>57150</xdr:rowOff>
    </xdr:from>
    <xdr:to>
      <xdr:col>18</xdr:col>
      <xdr:colOff>1104900</xdr:colOff>
      <xdr:row>4</xdr:row>
      <xdr:rowOff>114300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782300" y="57150"/>
          <a:ext cx="1019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2</xdr:row>
      <xdr:rowOff>57150</xdr:rowOff>
    </xdr:from>
    <xdr:to>
      <xdr:col>2</xdr:col>
      <xdr:colOff>1200150</xdr:colOff>
      <xdr:row>3</xdr:row>
      <xdr:rowOff>85725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076700" y="381000"/>
          <a:ext cx="828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</xdr:row>
      <xdr:rowOff>66675</xdr:rowOff>
    </xdr:from>
    <xdr:to>
      <xdr:col>10</xdr:col>
      <xdr:colOff>57150</xdr:colOff>
      <xdr:row>3</xdr:row>
      <xdr:rowOff>38100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981825" y="228600"/>
          <a:ext cx="838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1571625</xdr:colOff>
      <xdr:row>0</xdr:row>
      <xdr:rowOff>57150</xdr:rowOff>
    </xdr:from>
    <xdr:to>
      <xdr:col>2</xdr:col>
      <xdr:colOff>714375</xdr:colOff>
      <xdr:row>1</xdr:row>
      <xdr:rowOff>123825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781300" y="57150"/>
          <a:ext cx="1638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2305050</xdr:colOff>
      <xdr:row>0</xdr:row>
      <xdr:rowOff>114300</xdr:rowOff>
    </xdr:from>
    <xdr:to>
      <xdr:col>5</xdr:col>
      <xdr:colOff>228600</xdr:colOff>
      <xdr:row>3</xdr:row>
      <xdr:rowOff>95250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010275" y="114300"/>
          <a:ext cx="771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28575</xdr:colOff>
      <xdr:row>21</xdr:row>
      <xdr:rowOff>123825</xdr:rowOff>
    </xdr:from>
    <xdr:to>
      <xdr:col>18</xdr:col>
      <xdr:colOff>1076325</xdr:colOff>
      <xdr:row>26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6000750"/>
          <a:ext cx="1047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400050</xdr:colOff>
      <xdr:row>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1562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0</xdr:row>
      <xdr:rowOff>95250</xdr:rowOff>
    </xdr:from>
    <xdr:to>
      <xdr:col>2</xdr:col>
      <xdr:colOff>1752600</xdr:colOff>
      <xdr:row>1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9525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285750</xdr:colOff>
      <xdr:row>3</xdr:row>
      <xdr:rowOff>57150</xdr:rowOff>
    </xdr:from>
    <xdr:to>
      <xdr:col>17</xdr:col>
      <xdr:colOff>209550</xdr:colOff>
      <xdr:row>4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77350" y="542925"/>
          <a:ext cx="1238250" cy="161925"/>
        </a:xfrm>
        <a:prstGeom prst="rect">
          <a:avLst/>
        </a:prstGeom>
        <a:solidFill>
          <a:srgbClr val="3366FF"/>
        </a:solidFill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85725</xdr:rowOff>
    </xdr:from>
    <xdr:to>
      <xdr:col>15</xdr:col>
      <xdr:colOff>390525</xdr:colOff>
      <xdr:row>2</xdr:row>
      <xdr:rowOff>104775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91600" y="85725"/>
          <a:ext cx="828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1381125</xdr:colOff>
      <xdr:row>1</xdr:row>
      <xdr:rowOff>123825</xdr:rowOff>
    </xdr:from>
    <xdr:to>
      <xdr:col>2</xdr:col>
      <xdr:colOff>2209800</xdr:colOff>
      <xdr:row>4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86350" y="285750"/>
          <a:ext cx="828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76200</xdr:rowOff>
    </xdr:from>
    <xdr:to>
      <xdr:col>18</xdr:col>
      <xdr:colOff>0</xdr:colOff>
      <xdr:row>2</xdr:row>
      <xdr:rowOff>133350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67900" y="76200"/>
          <a:ext cx="828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0</xdr:row>
      <xdr:rowOff>142875</xdr:rowOff>
    </xdr:from>
    <xdr:to>
      <xdr:col>1</xdr:col>
      <xdr:colOff>1447800</xdr:colOff>
      <xdr:row>4</xdr:row>
      <xdr:rowOff>104775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28800" y="142875"/>
          <a:ext cx="828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1876425</xdr:colOff>
      <xdr:row>2</xdr:row>
      <xdr:rowOff>0</xdr:rowOff>
    </xdr:from>
    <xdr:to>
      <xdr:col>2</xdr:col>
      <xdr:colOff>209550</xdr:colOff>
      <xdr:row>4</xdr:row>
      <xdr:rowOff>104775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086100" y="32385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200025</xdr:colOff>
      <xdr:row>0</xdr:row>
      <xdr:rowOff>152400</xdr:rowOff>
    </xdr:from>
    <xdr:to>
      <xdr:col>13</xdr:col>
      <xdr:colOff>304800</xdr:colOff>
      <xdr:row>2</xdr:row>
      <xdr:rowOff>85725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29575" y="152400"/>
          <a:ext cx="828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85725</xdr:colOff>
      <xdr:row>0</xdr:row>
      <xdr:rowOff>57150</xdr:rowOff>
    </xdr:from>
    <xdr:to>
      <xdr:col>18</xdr:col>
      <xdr:colOff>1104900</xdr:colOff>
      <xdr:row>4</xdr:row>
      <xdr:rowOff>114300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782300" y="57150"/>
          <a:ext cx="1019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2</xdr:row>
      <xdr:rowOff>57150</xdr:rowOff>
    </xdr:from>
    <xdr:to>
      <xdr:col>2</xdr:col>
      <xdr:colOff>1200150</xdr:colOff>
      <xdr:row>3</xdr:row>
      <xdr:rowOff>85725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076700" y="381000"/>
          <a:ext cx="828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</xdr:row>
      <xdr:rowOff>66675</xdr:rowOff>
    </xdr:from>
    <xdr:to>
      <xdr:col>10</xdr:col>
      <xdr:colOff>57150</xdr:colOff>
      <xdr:row>3</xdr:row>
      <xdr:rowOff>38100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981825" y="228600"/>
          <a:ext cx="838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1571625</xdr:colOff>
      <xdr:row>0</xdr:row>
      <xdr:rowOff>57150</xdr:rowOff>
    </xdr:from>
    <xdr:to>
      <xdr:col>2</xdr:col>
      <xdr:colOff>714375</xdr:colOff>
      <xdr:row>1</xdr:row>
      <xdr:rowOff>123825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781300" y="57150"/>
          <a:ext cx="1638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2305050</xdr:colOff>
      <xdr:row>0</xdr:row>
      <xdr:rowOff>114300</xdr:rowOff>
    </xdr:from>
    <xdr:to>
      <xdr:col>5</xdr:col>
      <xdr:colOff>228600</xdr:colOff>
      <xdr:row>3</xdr:row>
      <xdr:rowOff>95250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010275" y="114300"/>
          <a:ext cx="771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28575</xdr:colOff>
      <xdr:row>21</xdr:row>
      <xdr:rowOff>123825</xdr:rowOff>
    </xdr:from>
    <xdr:to>
      <xdr:col>18</xdr:col>
      <xdr:colOff>1076325</xdr:colOff>
      <xdr:row>26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6000750"/>
          <a:ext cx="1047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400050</xdr:colOff>
      <xdr:row>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1562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0</xdr:row>
      <xdr:rowOff>95250</xdr:rowOff>
    </xdr:from>
    <xdr:to>
      <xdr:col>2</xdr:col>
      <xdr:colOff>1752600</xdr:colOff>
      <xdr:row>1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9525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285750</xdr:colOff>
      <xdr:row>3</xdr:row>
      <xdr:rowOff>57150</xdr:rowOff>
    </xdr:from>
    <xdr:to>
      <xdr:col>17</xdr:col>
      <xdr:colOff>209550</xdr:colOff>
      <xdr:row>4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77350" y="542925"/>
          <a:ext cx="1238250" cy="161925"/>
        </a:xfrm>
        <a:prstGeom prst="rect">
          <a:avLst/>
        </a:prstGeom>
        <a:solidFill>
          <a:srgbClr val="3366FF"/>
        </a:solidFill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85725</xdr:rowOff>
    </xdr:from>
    <xdr:to>
      <xdr:col>15</xdr:col>
      <xdr:colOff>390525</xdr:colOff>
      <xdr:row>2</xdr:row>
      <xdr:rowOff>104775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91600" y="85725"/>
          <a:ext cx="828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1381125</xdr:colOff>
      <xdr:row>1</xdr:row>
      <xdr:rowOff>123825</xdr:rowOff>
    </xdr:from>
    <xdr:to>
      <xdr:col>2</xdr:col>
      <xdr:colOff>2209800</xdr:colOff>
      <xdr:row>4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86350" y="285750"/>
          <a:ext cx="828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76200</xdr:rowOff>
    </xdr:from>
    <xdr:to>
      <xdr:col>18</xdr:col>
      <xdr:colOff>0</xdr:colOff>
      <xdr:row>2</xdr:row>
      <xdr:rowOff>133350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67900" y="76200"/>
          <a:ext cx="828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0</xdr:row>
      <xdr:rowOff>114300</xdr:rowOff>
    </xdr:from>
    <xdr:to>
      <xdr:col>1</xdr:col>
      <xdr:colOff>1438275</xdr:colOff>
      <xdr:row>4</xdr:row>
      <xdr:rowOff>76200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19275" y="114300"/>
          <a:ext cx="828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1876425</xdr:colOff>
      <xdr:row>2</xdr:row>
      <xdr:rowOff>0</xdr:rowOff>
    </xdr:from>
    <xdr:to>
      <xdr:col>2</xdr:col>
      <xdr:colOff>209550</xdr:colOff>
      <xdr:row>4</xdr:row>
      <xdr:rowOff>104775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086100" y="32385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200025</xdr:colOff>
      <xdr:row>0</xdr:row>
      <xdr:rowOff>152400</xdr:rowOff>
    </xdr:from>
    <xdr:to>
      <xdr:col>13</xdr:col>
      <xdr:colOff>304800</xdr:colOff>
      <xdr:row>2</xdr:row>
      <xdr:rowOff>85725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29575" y="152400"/>
          <a:ext cx="828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85725</xdr:colOff>
      <xdr:row>0</xdr:row>
      <xdr:rowOff>57150</xdr:rowOff>
    </xdr:from>
    <xdr:to>
      <xdr:col>18</xdr:col>
      <xdr:colOff>1104900</xdr:colOff>
      <xdr:row>4</xdr:row>
      <xdr:rowOff>114300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782300" y="57150"/>
          <a:ext cx="1019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2</xdr:row>
      <xdr:rowOff>57150</xdr:rowOff>
    </xdr:from>
    <xdr:to>
      <xdr:col>2</xdr:col>
      <xdr:colOff>1200150</xdr:colOff>
      <xdr:row>3</xdr:row>
      <xdr:rowOff>85725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076700" y="381000"/>
          <a:ext cx="828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</xdr:row>
      <xdr:rowOff>66675</xdr:rowOff>
    </xdr:from>
    <xdr:to>
      <xdr:col>10</xdr:col>
      <xdr:colOff>57150</xdr:colOff>
      <xdr:row>3</xdr:row>
      <xdr:rowOff>38100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981825" y="228600"/>
          <a:ext cx="838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1638300</xdr:colOff>
      <xdr:row>0</xdr:row>
      <xdr:rowOff>57150</xdr:rowOff>
    </xdr:from>
    <xdr:to>
      <xdr:col>2</xdr:col>
      <xdr:colOff>781050</xdr:colOff>
      <xdr:row>1</xdr:row>
      <xdr:rowOff>123825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47975" y="57150"/>
          <a:ext cx="1638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2305050</xdr:colOff>
      <xdr:row>0</xdr:row>
      <xdr:rowOff>114300</xdr:rowOff>
    </xdr:from>
    <xdr:to>
      <xdr:col>5</xdr:col>
      <xdr:colOff>228600</xdr:colOff>
      <xdr:row>3</xdr:row>
      <xdr:rowOff>95250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010275" y="114300"/>
          <a:ext cx="771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28575</xdr:colOff>
      <xdr:row>21</xdr:row>
      <xdr:rowOff>123825</xdr:rowOff>
    </xdr:from>
    <xdr:to>
      <xdr:col>18</xdr:col>
      <xdr:colOff>1076325</xdr:colOff>
      <xdr:row>26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6000750"/>
          <a:ext cx="1047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400050</xdr:colOff>
      <xdr:row>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1562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0</xdr:row>
      <xdr:rowOff>95250</xdr:rowOff>
    </xdr:from>
    <xdr:to>
      <xdr:col>2</xdr:col>
      <xdr:colOff>1752600</xdr:colOff>
      <xdr:row>1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9525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285750</xdr:colOff>
      <xdr:row>3</xdr:row>
      <xdr:rowOff>57150</xdr:rowOff>
    </xdr:from>
    <xdr:to>
      <xdr:col>17</xdr:col>
      <xdr:colOff>209550</xdr:colOff>
      <xdr:row>4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77350" y="542925"/>
          <a:ext cx="1238250" cy="161925"/>
        </a:xfrm>
        <a:prstGeom prst="rect">
          <a:avLst/>
        </a:prstGeom>
        <a:solidFill>
          <a:srgbClr val="3366FF"/>
        </a:solidFill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85725</xdr:rowOff>
    </xdr:from>
    <xdr:to>
      <xdr:col>15</xdr:col>
      <xdr:colOff>390525</xdr:colOff>
      <xdr:row>2</xdr:row>
      <xdr:rowOff>104775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91600" y="85725"/>
          <a:ext cx="828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1381125</xdr:colOff>
      <xdr:row>1</xdr:row>
      <xdr:rowOff>123825</xdr:rowOff>
    </xdr:from>
    <xdr:to>
      <xdr:col>2</xdr:col>
      <xdr:colOff>2209800</xdr:colOff>
      <xdr:row>4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86350" y="285750"/>
          <a:ext cx="828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76200</xdr:rowOff>
    </xdr:from>
    <xdr:to>
      <xdr:col>18</xdr:col>
      <xdr:colOff>0</xdr:colOff>
      <xdr:row>2</xdr:row>
      <xdr:rowOff>133350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67900" y="76200"/>
          <a:ext cx="828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0</xdr:row>
      <xdr:rowOff>114300</xdr:rowOff>
    </xdr:from>
    <xdr:to>
      <xdr:col>1</xdr:col>
      <xdr:colOff>1438275</xdr:colOff>
      <xdr:row>4</xdr:row>
      <xdr:rowOff>76200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19275" y="114300"/>
          <a:ext cx="828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1876425</xdr:colOff>
      <xdr:row>2</xdr:row>
      <xdr:rowOff>0</xdr:rowOff>
    </xdr:from>
    <xdr:to>
      <xdr:col>2</xdr:col>
      <xdr:colOff>209550</xdr:colOff>
      <xdr:row>4</xdr:row>
      <xdr:rowOff>104775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086100" y="32385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200025</xdr:colOff>
      <xdr:row>0</xdr:row>
      <xdr:rowOff>152400</xdr:rowOff>
    </xdr:from>
    <xdr:to>
      <xdr:col>13</xdr:col>
      <xdr:colOff>304800</xdr:colOff>
      <xdr:row>2</xdr:row>
      <xdr:rowOff>85725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29575" y="152400"/>
          <a:ext cx="828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85725</xdr:colOff>
      <xdr:row>0</xdr:row>
      <xdr:rowOff>57150</xdr:rowOff>
    </xdr:from>
    <xdr:to>
      <xdr:col>18</xdr:col>
      <xdr:colOff>1104900</xdr:colOff>
      <xdr:row>4</xdr:row>
      <xdr:rowOff>114300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782300" y="57150"/>
          <a:ext cx="1019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2</xdr:row>
      <xdr:rowOff>57150</xdr:rowOff>
    </xdr:from>
    <xdr:to>
      <xdr:col>2</xdr:col>
      <xdr:colOff>1200150</xdr:colOff>
      <xdr:row>3</xdr:row>
      <xdr:rowOff>85725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076700" y="381000"/>
          <a:ext cx="828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</xdr:row>
      <xdr:rowOff>66675</xdr:rowOff>
    </xdr:from>
    <xdr:to>
      <xdr:col>10</xdr:col>
      <xdr:colOff>57150</xdr:colOff>
      <xdr:row>3</xdr:row>
      <xdr:rowOff>38100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981825" y="228600"/>
          <a:ext cx="838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1571625</xdr:colOff>
      <xdr:row>0</xdr:row>
      <xdr:rowOff>57150</xdr:rowOff>
    </xdr:from>
    <xdr:to>
      <xdr:col>2</xdr:col>
      <xdr:colOff>714375</xdr:colOff>
      <xdr:row>1</xdr:row>
      <xdr:rowOff>123825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781300" y="57150"/>
          <a:ext cx="1638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2305050</xdr:colOff>
      <xdr:row>0</xdr:row>
      <xdr:rowOff>114300</xdr:rowOff>
    </xdr:from>
    <xdr:to>
      <xdr:col>5</xdr:col>
      <xdr:colOff>228600</xdr:colOff>
      <xdr:row>3</xdr:row>
      <xdr:rowOff>95250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010275" y="114300"/>
          <a:ext cx="771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5</xdr:row>
      <xdr:rowOff>123825</xdr:rowOff>
    </xdr:from>
    <xdr:to>
      <xdr:col>5</xdr:col>
      <xdr:colOff>161925</xdr:colOff>
      <xdr:row>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390650"/>
          <a:ext cx="485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95250</xdr:rowOff>
    </xdr:from>
    <xdr:to>
      <xdr:col>2</xdr:col>
      <xdr:colOff>923925</xdr:colOff>
      <xdr:row>24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4829175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22</xdr:row>
      <xdr:rowOff>152400</xdr:rowOff>
    </xdr:from>
    <xdr:to>
      <xdr:col>12</xdr:col>
      <xdr:colOff>152400</xdr:colOff>
      <xdr:row>23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43450" y="5210175"/>
          <a:ext cx="838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23</xdr:row>
      <xdr:rowOff>133350</xdr:rowOff>
    </xdr:from>
    <xdr:to>
      <xdr:col>23</xdr:col>
      <xdr:colOff>247650</xdr:colOff>
      <xdr:row>24</xdr:row>
      <xdr:rowOff>133350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58100" y="5353050"/>
          <a:ext cx="1238250" cy="161925"/>
        </a:xfrm>
        <a:prstGeom prst="rect">
          <a:avLst/>
        </a:prstGeom>
        <a:solidFill>
          <a:srgbClr val="3366FF"/>
        </a:solidFill>
        <a:ln w="9525" cmpd="sng">
          <a:noFill/>
        </a:ln>
      </xdr:spPr>
    </xdr:pic>
    <xdr:clientData/>
  </xdr:twoCellAnchor>
  <xdr:twoCellAnchor editAs="oneCell">
    <xdr:from>
      <xdr:col>12</xdr:col>
      <xdr:colOff>295275</xdr:colOff>
      <xdr:row>21</xdr:row>
      <xdr:rowOff>152400</xdr:rowOff>
    </xdr:from>
    <xdr:to>
      <xdr:col>15</xdr:col>
      <xdr:colOff>276225</xdr:colOff>
      <xdr:row>24</xdr:row>
      <xdr:rowOff>38100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24525" y="5048250"/>
          <a:ext cx="838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21</xdr:row>
      <xdr:rowOff>57150</xdr:rowOff>
    </xdr:from>
    <xdr:to>
      <xdr:col>21</xdr:col>
      <xdr:colOff>0</xdr:colOff>
      <xdr:row>23</xdr:row>
      <xdr:rowOff>114300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15200" y="4953000"/>
          <a:ext cx="838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1190625</xdr:colOff>
      <xdr:row>20</xdr:row>
      <xdr:rowOff>152400</xdr:rowOff>
    </xdr:from>
    <xdr:to>
      <xdr:col>2</xdr:col>
      <xdr:colOff>2019300</xdr:colOff>
      <xdr:row>24</xdr:row>
      <xdr:rowOff>114300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04975" y="4886325"/>
          <a:ext cx="828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38100</xdr:colOff>
      <xdr:row>18</xdr:row>
      <xdr:rowOff>66675</xdr:rowOff>
    </xdr:from>
    <xdr:to>
      <xdr:col>22</xdr:col>
      <xdr:colOff>0</xdr:colOff>
      <xdr:row>21</xdr:row>
      <xdr:rowOff>9525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96200" y="447675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19</xdr:row>
      <xdr:rowOff>28575</xdr:rowOff>
    </xdr:from>
    <xdr:to>
      <xdr:col>18</xdr:col>
      <xdr:colOff>285750</xdr:colOff>
      <xdr:row>20</xdr:row>
      <xdr:rowOff>123825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762750" y="4600575"/>
          <a:ext cx="828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114300</xdr:colOff>
      <xdr:row>20</xdr:row>
      <xdr:rowOff>85725</xdr:rowOff>
    </xdr:from>
    <xdr:to>
      <xdr:col>25</xdr:col>
      <xdr:colOff>438150</xdr:colOff>
      <xdr:row>24</xdr:row>
      <xdr:rowOff>142875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124950" y="4819650"/>
          <a:ext cx="1009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23</xdr:row>
      <xdr:rowOff>0</xdr:rowOff>
    </xdr:from>
    <xdr:to>
      <xdr:col>9</xdr:col>
      <xdr:colOff>66675</xdr:colOff>
      <xdr:row>24</xdr:row>
      <xdr:rowOff>28575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00475" y="5219700"/>
          <a:ext cx="8382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76200</xdr:rowOff>
    </xdr:from>
    <xdr:to>
      <xdr:col>5</xdr:col>
      <xdr:colOff>342900</xdr:colOff>
      <xdr:row>24</xdr:row>
      <xdr:rowOff>47625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57500" y="5133975"/>
          <a:ext cx="838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18</xdr:row>
      <xdr:rowOff>114300</xdr:rowOff>
    </xdr:from>
    <xdr:to>
      <xdr:col>25</xdr:col>
      <xdr:colOff>609600</xdr:colOff>
      <xdr:row>20</xdr:row>
      <xdr:rowOff>19050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677275" y="4524375"/>
          <a:ext cx="1628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276225</xdr:colOff>
      <xdr:row>18</xdr:row>
      <xdr:rowOff>95250</xdr:rowOff>
    </xdr:from>
    <xdr:to>
      <xdr:col>15</xdr:col>
      <xdr:colOff>247650</xdr:colOff>
      <xdr:row>21</xdr:row>
      <xdr:rowOff>104775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705475" y="4505325"/>
          <a:ext cx="828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8</xdr:row>
      <xdr:rowOff>123825</xdr:rowOff>
    </xdr:from>
    <xdr:to>
      <xdr:col>8</xdr:col>
      <xdr:colOff>161925</xdr:colOff>
      <xdr:row>10</xdr:row>
      <xdr:rowOff>85725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2133600"/>
          <a:ext cx="485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11</xdr:row>
      <xdr:rowOff>123825</xdr:rowOff>
    </xdr:from>
    <xdr:to>
      <xdr:col>11</xdr:col>
      <xdr:colOff>161925</xdr:colOff>
      <xdr:row>13</xdr:row>
      <xdr:rowOff>85725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76550"/>
          <a:ext cx="485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14</xdr:row>
      <xdr:rowOff>123825</xdr:rowOff>
    </xdr:from>
    <xdr:to>
      <xdr:col>14</xdr:col>
      <xdr:colOff>161925</xdr:colOff>
      <xdr:row>16</xdr:row>
      <xdr:rowOff>85725</xdr:rowOff>
    </xdr:to>
    <xdr:pic>
      <xdr:nvPicPr>
        <xdr:cNvPr id="1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3619500"/>
          <a:ext cx="485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5</xdr:row>
      <xdr:rowOff>123825</xdr:rowOff>
    </xdr:from>
    <xdr:to>
      <xdr:col>5</xdr:col>
      <xdr:colOff>161925</xdr:colOff>
      <xdr:row>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390650"/>
          <a:ext cx="485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95250</xdr:rowOff>
    </xdr:from>
    <xdr:to>
      <xdr:col>2</xdr:col>
      <xdr:colOff>923925</xdr:colOff>
      <xdr:row>24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4829175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22</xdr:row>
      <xdr:rowOff>152400</xdr:rowOff>
    </xdr:from>
    <xdr:to>
      <xdr:col>12</xdr:col>
      <xdr:colOff>152400</xdr:colOff>
      <xdr:row>23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43450" y="5210175"/>
          <a:ext cx="838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23</xdr:row>
      <xdr:rowOff>133350</xdr:rowOff>
    </xdr:from>
    <xdr:to>
      <xdr:col>23</xdr:col>
      <xdr:colOff>247650</xdr:colOff>
      <xdr:row>24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58100" y="5353050"/>
          <a:ext cx="1238250" cy="161925"/>
        </a:xfrm>
        <a:prstGeom prst="rect">
          <a:avLst/>
        </a:prstGeom>
        <a:solidFill>
          <a:srgbClr val="3366FF"/>
        </a:solidFill>
        <a:ln w="9525" cmpd="sng">
          <a:noFill/>
        </a:ln>
      </xdr:spPr>
    </xdr:pic>
    <xdr:clientData/>
  </xdr:twoCellAnchor>
  <xdr:twoCellAnchor editAs="oneCell">
    <xdr:from>
      <xdr:col>12</xdr:col>
      <xdr:colOff>295275</xdr:colOff>
      <xdr:row>21</xdr:row>
      <xdr:rowOff>152400</xdr:rowOff>
    </xdr:from>
    <xdr:to>
      <xdr:col>15</xdr:col>
      <xdr:colOff>276225</xdr:colOff>
      <xdr:row>24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24525" y="5048250"/>
          <a:ext cx="838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21</xdr:row>
      <xdr:rowOff>57150</xdr:rowOff>
    </xdr:from>
    <xdr:to>
      <xdr:col>21</xdr:col>
      <xdr:colOff>0</xdr:colOff>
      <xdr:row>23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15200" y="4953000"/>
          <a:ext cx="838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1190625</xdr:colOff>
      <xdr:row>20</xdr:row>
      <xdr:rowOff>152400</xdr:rowOff>
    </xdr:from>
    <xdr:to>
      <xdr:col>2</xdr:col>
      <xdr:colOff>2019300</xdr:colOff>
      <xdr:row>24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04975" y="4886325"/>
          <a:ext cx="828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38100</xdr:colOff>
      <xdr:row>18</xdr:row>
      <xdr:rowOff>66675</xdr:rowOff>
    </xdr:from>
    <xdr:to>
      <xdr:col>22</xdr:col>
      <xdr:colOff>0</xdr:colOff>
      <xdr:row>21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96200" y="447675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19</xdr:row>
      <xdr:rowOff>28575</xdr:rowOff>
    </xdr:from>
    <xdr:to>
      <xdr:col>18</xdr:col>
      <xdr:colOff>285750</xdr:colOff>
      <xdr:row>20</xdr:row>
      <xdr:rowOff>123825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762750" y="4600575"/>
          <a:ext cx="828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114300</xdr:colOff>
      <xdr:row>20</xdr:row>
      <xdr:rowOff>85725</xdr:rowOff>
    </xdr:from>
    <xdr:to>
      <xdr:col>25</xdr:col>
      <xdr:colOff>438150</xdr:colOff>
      <xdr:row>24</xdr:row>
      <xdr:rowOff>142875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124950" y="4819650"/>
          <a:ext cx="1009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23</xdr:row>
      <xdr:rowOff>0</xdr:rowOff>
    </xdr:from>
    <xdr:to>
      <xdr:col>9</xdr:col>
      <xdr:colOff>66675</xdr:colOff>
      <xdr:row>24</xdr:row>
      <xdr:rowOff>28575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00475" y="5219700"/>
          <a:ext cx="8382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76200</xdr:rowOff>
    </xdr:from>
    <xdr:to>
      <xdr:col>5</xdr:col>
      <xdr:colOff>342900</xdr:colOff>
      <xdr:row>24</xdr:row>
      <xdr:rowOff>47625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57500" y="5133975"/>
          <a:ext cx="838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18</xdr:row>
      <xdr:rowOff>114300</xdr:rowOff>
    </xdr:from>
    <xdr:to>
      <xdr:col>25</xdr:col>
      <xdr:colOff>609600</xdr:colOff>
      <xdr:row>20</xdr:row>
      <xdr:rowOff>19050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677275" y="4524375"/>
          <a:ext cx="1628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276225</xdr:colOff>
      <xdr:row>18</xdr:row>
      <xdr:rowOff>95250</xdr:rowOff>
    </xdr:from>
    <xdr:to>
      <xdr:col>15</xdr:col>
      <xdr:colOff>247650</xdr:colOff>
      <xdr:row>21</xdr:row>
      <xdr:rowOff>104775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705475" y="4505325"/>
          <a:ext cx="828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8</xdr:row>
      <xdr:rowOff>123825</xdr:rowOff>
    </xdr:from>
    <xdr:to>
      <xdr:col>8</xdr:col>
      <xdr:colOff>161925</xdr:colOff>
      <xdr:row>10</xdr:row>
      <xdr:rowOff>85725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2133600"/>
          <a:ext cx="485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11</xdr:row>
      <xdr:rowOff>123825</xdr:rowOff>
    </xdr:from>
    <xdr:to>
      <xdr:col>11</xdr:col>
      <xdr:colOff>161925</xdr:colOff>
      <xdr:row>13</xdr:row>
      <xdr:rowOff>85725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76550"/>
          <a:ext cx="485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14</xdr:row>
      <xdr:rowOff>123825</xdr:rowOff>
    </xdr:from>
    <xdr:to>
      <xdr:col>14</xdr:col>
      <xdr:colOff>161925</xdr:colOff>
      <xdr:row>16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3619500"/>
          <a:ext cx="485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28575</xdr:colOff>
      <xdr:row>21</xdr:row>
      <xdr:rowOff>123825</xdr:rowOff>
    </xdr:from>
    <xdr:to>
      <xdr:col>18</xdr:col>
      <xdr:colOff>1076325</xdr:colOff>
      <xdr:row>26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6000750"/>
          <a:ext cx="1047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400050</xdr:colOff>
      <xdr:row>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1562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0</xdr:row>
      <xdr:rowOff>95250</xdr:rowOff>
    </xdr:from>
    <xdr:to>
      <xdr:col>2</xdr:col>
      <xdr:colOff>1752600</xdr:colOff>
      <xdr:row>1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9525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285750</xdr:colOff>
      <xdr:row>3</xdr:row>
      <xdr:rowOff>57150</xdr:rowOff>
    </xdr:from>
    <xdr:to>
      <xdr:col>17</xdr:col>
      <xdr:colOff>209550</xdr:colOff>
      <xdr:row>4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77350" y="542925"/>
          <a:ext cx="1238250" cy="161925"/>
        </a:xfrm>
        <a:prstGeom prst="rect">
          <a:avLst/>
        </a:prstGeom>
        <a:solidFill>
          <a:srgbClr val="3366FF"/>
        </a:solidFill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85725</xdr:rowOff>
    </xdr:from>
    <xdr:to>
      <xdr:col>15</xdr:col>
      <xdr:colOff>390525</xdr:colOff>
      <xdr:row>2</xdr:row>
      <xdr:rowOff>104775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91600" y="85725"/>
          <a:ext cx="828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1381125</xdr:colOff>
      <xdr:row>1</xdr:row>
      <xdr:rowOff>123825</xdr:rowOff>
    </xdr:from>
    <xdr:to>
      <xdr:col>2</xdr:col>
      <xdr:colOff>2209800</xdr:colOff>
      <xdr:row>4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86350" y="285750"/>
          <a:ext cx="828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76200</xdr:rowOff>
    </xdr:from>
    <xdr:to>
      <xdr:col>18</xdr:col>
      <xdr:colOff>0</xdr:colOff>
      <xdr:row>2</xdr:row>
      <xdr:rowOff>133350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67900" y="76200"/>
          <a:ext cx="828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0</xdr:row>
      <xdr:rowOff>114300</xdr:rowOff>
    </xdr:from>
    <xdr:to>
      <xdr:col>1</xdr:col>
      <xdr:colOff>1438275</xdr:colOff>
      <xdr:row>4</xdr:row>
      <xdr:rowOff>76200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19275" y="114300"/>
          <a:ext cx="828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1876425</xdr:colOff>
      <xdr:row>2</xdr:row>
      <xdr:rowOff>0</xdr:rowOff>
    </xdr:from>
    <xdr:to>
      <xdr:col>2</xdr:col>
      <xdr:colOff>209550</xdr:colOff>
      <xdr:row>4</xdr:row>
      <xdr:rowOff>104775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086100" y="32385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200025</xdr:colOff>
      <xdr:row>0</xdr:row>
      <xdr:rowOff>152400</xdr:rowOff>
    </xdr:from>
    <xdr:to>
      <xdr:col>13</xdr:col>
      <xdr:colOff>304800</xdr:colOff>
      <xdr:row>2</xdr:row>
      <xdr:rowOff>85725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29575" y="152400"/>
          <a:ext cx="828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85725</xdr:colOff>
      <xdr:row>0</xdr:row>
      <xdr:rowOff>57150</xdr:rowOff>
    </xdr:from>
    <xdr:to>
      <xdr:col>18</xdr:col>
      <xdr:colOff>1104900</xdr:colOff>
      <xdr:row>4</xdr:row>
      <xdr:rowOff>114300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782300" y="57150"/>
          <a:ext cx="1019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2</xdr:row>
      <xdr:rowOff>57150</xdr:rowOff>
    </xdr:from>
    <xdr:to>
      <xdr:col>2</xdr:col>
      <xdr:colOff>1200150</xdr:colOff>
      <xdr:row>3</xdr:row>
      <xdr:rowOff>85725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076700" y="381000"/>
          <a:ext cx="828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</xdr:row>
      <xdr:rowOff>66675</xdr:rowOff>
    </xdr:from>
    <xdr:to>
      <xdr:col>10</xdr:col>
      <xdr:colOff>57150</xdr:colOff>
      <xdr:row>3</xdr:row>
      <xdr:rowOff>38100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981825" y="228600"/>
          <a:ext cx="838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1571625</xdr:colOff>
      <xdr:row>0</xdr:row>
      <xdr:rowOff>57150</xdr:rowOff>
    </xdr:from>
    <xdr:to>
      <xdr:col>2</xdr:col>
      <xdr:colOff>714375</xdr:colOff>
      <xdr:row>1</xdr:row>
      <xdr:rowOff>123825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781300" y="57150"/>
          <a:ext cx="1638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2305050</xdr:colOff>
      <xdr:row>0</xdr:row>
      <xdr:rowOff>114300</xdr:rowOff>
    </xdr:from>
    <xdr:to>
      <xdr:col>5</xdr:col>
      <xdr:colOff>228600</xdr:colOff>
      <xdr:row>3</xdr:row>
      <xdr:rowOff>95250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010275" y="114300"/>
          <a:ext cx="771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28575</xdr:colOff>
      <xdr:row>21</xdr:row>
      <xdr:rowOff>123825</xdr:rowOff>
    </xdr:from>
    <xdr:to>
      <xdr:col>18</xdr:col>
      <xdr:colOff>1076325</xdr:colOff>
      <xdr:row>26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6000750"/>
          <a:ext cx="1047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400050</xdr:colOff>
      <xdr:row>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1562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0</xdr:row>
      <xdr:rowOff>95250</xdr:rowOff>
    </xdr:from>
    <xdr:to>
      <xdr:col>2</xdr:col>
      <xdr:colOff>1752600</xdr:colOff>
      <xdr:row>1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9525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285750</xdr:colOff>
      <xdr:row>3</xdr:row>
      <xdr:rowOff>57150</xdr:rowOff>
    </xdr:from>
    <xdr:to>
      <xdr:col>17</xdr:col>
      <xdr:colOff>209550</xdr:colOff>
      <xdr:row>4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77350" y="542925"/>
          <a:ext cx="1238250" cy="161925"/>
        </a:xfrm>
        <a:prstGeom prst="rect">
          <a:avLst/>
        </a:prstGeom>
        <a:solidFill>
          <a:srgbClr val="3366FF"/>
        </a:solidFill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85725</xdr:rowOff>
    </xdr:from>
    <xdr:to>
      <xdr:col>15</xdr:col>
      <xdr:colOff>390525</xdr:colOff>
      <xdr:row>2</xdr:row>
      <xdr:rowOff>104775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91600" y="85725"/>
          <a:ext cx="828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1381125</xdr:colOff>
      <xdr:row>1</xdr:row>
      <xdr:rowOff>123825</xdr:rowOff>
    </xdr:from>
    <xdr:to>
      <xdr:col>2</xdr:col>
      <xdr:colOff>2209800</xdr:colOff>
      <xdr:row>4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86350" y="285750"/>
          <a:ext cx="828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76200</xdr:rowOff>
    </xdr:from>
    <xdr:to>
      <xdr:col>18</xdr:col>
      <xdr:colOff>0</xdr:colOff>
      <xdr:row>2</xdr:row>
      <xdr:rowOff>133350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67900" y="76200"/>
          <a:ext cx="828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0</xdr:row>
      <xdr:rowOff>114300</xdr:rowOff>
    </xdr:from>
    <xdr:to>
      <xdr:col>1</xdr:col>
      <xdr:colOff>1438275</xdr:colOff>
      <xdr:row>4</xdr:row>
      <xdr:rowOff>76200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19275" y="114300"/>
          <a:ext cx="828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1876425</xdr:colOff>
      <xdr:row>2</xdr:row>
      <xdr:rowOff>0</xdr:rowOff>
    </xdr:from>
    <xdr:to>
      <xdr:col>2</xdr:col>
      <xdr:colOff>209550</xdr:colOff>
      <xdr:row>4</xdr:row>
      <xdr:rowOff>104775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086100" y="32385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200025</xdr:colOff>
      <xdr:row>0</xdr:row>
      <xdr:rowOff>152400</xdr:rowOff>
    </xdr:from>
    <xdr:to>
      <xdr:col>13</xdr:col>
      <xdr:colOff>304800</xdr:colOff>
      <xdr:row>2</xdr:row>
      <xdr:rowOff>85725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29575" y="152400"/>
          <a:ext cx="828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85725</xdr:colOff>
      <xdr:row>0</xdr:row>
      <xdr:rowOff>57150</xdr:rowOff>
    </xdr:from>
    <xdr:to>
      <xdr:col>18</xdr:col>
      <xdr:colOff>1104900</xdr:colOff>
      <xdr:row>4</xdr:row>
      <xdr:rowOff>114300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782300" y="57150"/>
          <a:ext cx="1019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2</xdr:row>
      <xdr:rowOff>57150</xdr:rowOff>
    </xdr:from>
    <xdr:to>
      <xdr:col>2</xdr:col>
      <xdr:colOff>1200150</xdr:colOff>
      <xdr:row>3</xdr:row>
      <xdr:rowOff>85725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076700" y="381000"/>
          <a:ext cx="828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</xdr:row>
      <xdr:rowOff>66675</xdr:rowOff>
    </xdr:from>
    <xdr:to>
      <xdr:col>10</xdr:col>
      <xdr:colOff>57150</xdr:colOff>
      <xdr:row>3</xdr:row>
      <xdr:rowOff>38100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981825" y="228600"/>
          <a:ext cx="838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1571625</xdr:colOff>
      <xdr:row>0</xdr:row>
      <xdr:rowOff>57150</xdr:rowOff>
    </xdr:from>
    <xdr:to>
      <xdr:col>2</xdr:col>
      <xdr:colOff>714375</xdr:colOff>
      <xdr:row>1</xdr:row>
      <xdr:rowOff>123825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781300" y="57150"/>
          <a:ext cx="1638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2305050</xdr:colOff>
      <xdr:row>0</xdr:row>
      <xdr:rowOff>114300</xdr:rowOff>
    </xdr:from>
    <xdr:to>
      <xdr:col>5</xdr:col>
      <xdr:colOff>228600</xdr:colOff>
      <xdr:row>3</xdr:row>
      <xdr:rowOff>95250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010275" y="114300"/>
          <a:ext cx="771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28575</xdr:colOff>
      <xdr:row>21</xdr:row>
      <xdr:rowOff>123825</xdr:rowOff>
    </xdr:from>
    <xdr:to>
      <xdr:col>18</xdr:col>
      <xdr:colOff>1076325</xdr:colOff>
      <xdr:row>26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6000750"/>
          <a:ext cx="1047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400050</xdr:colOff>
      <xdr:row>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1562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0</xdr:row>
      <xdr:rowOff>95250</xdr:rowOff>
    </xdr:from>
    <xdr:to>
      <xdr:col>2</xdr:col>
      <xdr:colOff>1752600</xdr:colOff>
      <xdr:row>1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9525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285750</xdr:colOff>
      <xdr:row>3</xdr:row>
      <xdr:rowOff>57150</xdr:rowOff>
    </xdr:from>
    <xdr:to>
      <xdr:col>17</xdr:col>
      <xdr:colOff>209550</xdr:colOff>
      <xdr:row>4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77350" y="542925"/>
          <a:ext cx="1238250" cy="161925"/>
        </a:xfrm>
        <a:prstGeom prst="rect">
          <a:avLst/>
        </a:prstGeom>
        <a:solidFill>
          <a:srgbClr val="3366FF"/>
        </a:solidFill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85725</xdr:rowOff>
    </xdr:from>
    <xdr:to>
      <xdr:col>15</xdr:col>
      <xdr:colOff>390525</xdr:colOff>
      <xdr:row>2</xdr:row>
      <xdr:rowOff>104775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91600" y="85725"/>
          <a:ext cx="828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1381125</xdr:colOff>
      <xdr:row>1</xdr:row>
      <xdr:rowOff>123825</xdr:rowOff>
    </xdr:from>
    <xdr:to>
      <xdr:col>2</xdr:col>
      <xdr:colOff>2209800</xdr:colOff>
      <xdr:row>4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86350" y="285750"/>
          <a:ext cx="828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76200</xdr:rowOff>
    </xdr:from>
    <xdr:to>
      <xdr:col>18</xdr:col>
      <xdr:colOff>0</xdr:colOff>
      <xdr:row>2</xdr:row>
      <xdr:rowOff>133350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67900" y="76200"/>
          <a:ext cx="828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0</xdr:row>
      <xdr:rowOff>114300</xdr:rowOff>
    </xdr:from>
    <xdr:to>
      <xdr:col>1</xdr:col>
      <xdr:colOff>1438275</xdr:colOff>
      <xdr:row>4</xdr:row>
      <xdr:rowOff>76200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19275" y="114300"/>
          <a:ext cx="828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1876425</xdr:colOff>
      <xdr:row>2</xdr:row>
      <xdr:rowOff>0</xdr:rowOff>
    </xdr:from>
    <xdr:to>
      <xdr:col>2</xdr:col>
      <xdr:colOff>209550</xdr:colOff>
      <xdr:row>4</xdr:row>
      <xdr:rowOff>104775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086100" y="32385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200025</xdr:colOff>
      <xdr:row>0</xdr:row>
      <xdr:rowOff>152400</xdr:rowOff>
    </xdr:from>
    <xdr:to>
      <xdr:col>13</xdr:col>
      <xdr:colOff>304800</xdr:colOff>
      <xdr:row>2</xdr:row>
      <xdr:rowOff>85725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29575" y="152400"/>
          <a:ext cx="828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85725</xdr:colOff>
      <xdr:row>0</xdr:row>
      <xdr:rowOff>57150</xdr:rowOff>
    </xdr:from>
    <xdr:to>
      <xdr:col>18</xdr:col>
      <xdr:colOff>1104900</xdr:colOff>
      <xdr:row>4</xdr:row>
      <xdr:rowOff>114300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782300" y="57150"/>
          <a:ext cx="1019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2</xdr:row>
      <xdr:rowOff>57150</xdr:rowOff>
    </xdr:from>
    <xdr:to>
      <xdr:col>2</xdr:col>
      <xdr:colOff>1200150</xdr:colOff>
      <xdr:row>3</xdr:row>
      <xdr:rowOff>85725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076700" y="381000"/>
          <a:ext cx="828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</xdr:row>
      <xdr:rowOff>66675</xdr:rowOff>
    </xdr:from>
    <xdr:to>
      <xdr:col>10</xdr:col>
      <xdr:colOff>57150</xdr:colOff>
      <xdr:row>3</xdr:row>
      <xdr:rowOff>38100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981825" y="228600"/>
          <a:ext cx="838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1571625</xdr:colOff>
      <xdr:row>0</xdr:row>
      <xdr:rowOff>57150</xdr:rowOff>
    </xdr:from>
    <xdr:to>
      <xdr:col>2</xdr:col>
      <xdr:colOff>714375</xdr:colOff>
      <xdr:row>1</xdr:row>
      <xdr:rowOff>123825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781300" y="57150"/>
          <a:ext cx="1638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2305050</xdr:colOff>
      <xdr:row>0</xdr:row>
      <xdr:rowOff>114300</xdr:rowOff>
    </xdr:from>
    <xdr:to>
      <xdr:col>5</xdr:col>
      <xdr:colOff>228600</xdr:colOff>
      <xdr:row>3</xdr:row>
      <xdr:rowOff>95250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010275" y="114300"/>
          <a:ext cx="771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1" ht="12.75"/>
    <row r="2" ht="12.75"/>
    <row r="3" ht="12.75"/>
    <row r="4" ht="12.75"/>
    <row r="5" ht="12.75"/>
    <row r="6" spans="1:19" ht="27" thickBot="1">
      <c r="A6" s="164" t="s">
        <v>0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</row>
    <row r="7" spans="1:19" ht="19.5" customHeight="1" thickBot="1">
      <c r="A7" s="37" t="s">
        <v>1</v>
      </c>
      <c r="B7" s="38"/>
      <c r="C7" s="39" t="s">
        <v>50</v>
      </c>
      <c r="D7" s="38"/>
      <c r="E7" s="38"/>
      <c r="F7" s="38"/>
      <c r="G7" s="38"/>
      <c r="H7" s="38"/>
      <c r="I7" s="38"/>
      <c r="J7" s="39"/>
      <c r="K7" s="39"/>
      <c r="L7" s="39"/>
      <c r="M7" s="38"/>
      <c r="N7" s="38"/>
      <c r="O7" s="38"/>
      <c r="P7" s="38"/>
      <c r="Q7" s="38"/>
      <c r="R7" s="38"/>
      <c r="S7" s="40"/>
    </row>
    <row r="8" spans="1:19" ht="19.5" customHeight="1" thickTop="1">
      <c r="A8" s="4" t="s">
        <v>3</v>
      </c>
      <c r="B8" s="5"/>
      <c r="C8" s="110" t="s">
        <v>65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41" t="s">
        <v>18</v>
      </c>
      <c r="Q8" s="42"/>
      <c r="R8" s="45" t="s">
        <v>197</v>
      </c>
      <c r="S8" s="8"/>
    </row>
    <row r="9" spans="1:19" ht="19.5" customHeight="1">
      <c r="A9" s="4" t="s">
        <v>4</v>
      </c>
      <c r="B9" s="9"/>
      <c r="C9" s="111" t="s">
        <v>68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43" t="s">
        <v>2</v>
      </c>
      <c r="Q9" s="9"/>
      <c r="R9" s="7" t="s">
        <v>35</v>
      </c>
      <c r="S9" s="8"/>
    </row>
    <row r="10" spans="1:19" ht="19.5" customHeight="1" thickBot="1">
      <c r="A10" s="10" t="s">
        <v>5</v>
      </c>
      <c r="B10" s="11"/>
      <c r="C10" s="112" t="s">
        <v>52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70" t="s">
        <v>195</v>
      </c>
      <c r="Q10" s="171"/>
      <c r="R10" s="171"/>
      <c r="S10" s="172"/>
    </row>
    <row r="11" spans="1:19" ht="24.75" customHeight="1">
      <c r="A11" s="14"/>
      <c r="B11" s="2" t="s">
        <v>6</v>
      </c>
      <c r="C11" s="2" t="s">
        <v>7</v>
      </c>
      <c r="D11" s="167" t="s">
        <v>8</v>
      </c>
      <c r="E11" s="168"/>
      <c r="F11" s="168"/>
      <c r="G11" s="168"/>
      <c r="H11" s="168"/>
      <c r="I11" s="168"/>
      <c r="J11" s="168"/>
      <c r="K11" s="168"/>
      <c r="L11" s="169"/>
      <c r="M11" s="165" t="s">
        <v>19</v>
      </c>
      <c r="N11" s="166"/>
      <c r="O11" s="165" t="s">
        <v>20</v>
      </c>
      <c r="P11" s="166"/>
      <c r="Q11" s="165" t="s">
        <v>21</v>
      </c>
      <c r="R11" s="166"/>
      <c r="S11" s="74" t="s">
        <v>9</v>
      </c>
    </row>
    <row r="12" spans="1:19" ht="9.75" customHeight="1" thickBot="1">
      <c r="A12" s="15"/>
      <c r="B12" s="16"/>
      <c r="C12" s="17"/>
      <c r="D12" s="75">
        <v>1</v>
      </c>
      <c r="E12" s="75"/>
      <c r="F12" s="75"/>
      <c r="G12" s="75">
        <v>2</v>
      </c>
      <c r="H12" s="75"/>
      <c r="I12" s="75"/>
      <c r="J12" s="75">
        <v>3</v>
      </c>
      <c r="K12" s="76"/>
      <c r="L12" s="77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120" t="s">
        <v>14</v>
      </c>
      <c r="B13" s="57" t="s">
        <v>210</v>
      </c>
      <c r="C13" s="58" t="s">
        <v>93</v>
      </c>
      <c r="D13" s="46">
        <v>14</v>
      </c>
      <c r="E13" s="48" t="s">
        <v>22</v>
      </c>
      <c r="F13" s="21">
        <v>21</v>
      </c>
      <c r="G13" s="46">
        <v>10</v>
      </c>
      <c r="H13" s="48" t="s">
        <v>22</v>
      </c>
      <c r="I13" s="21">
        <v>21</v>
      </c>
      <c r="J13" s="46"/>
      <c r="K13" s="48" t="s">
        <v>22</v>
      </c>
      <c r="L13" s="21"/>
      <c r="M13" s="51">
        <f aca="true" t="shared" si="0" ref="M13:M19">D13+G13+J13</f>
        <v>24</v>
      </c>
      <c r="N13" s="52">
        <f aca="true" t="shared" si="1" ref="N13:N19">F13+I13+L13</f>
        <v>42</v>
      </c>
      <c r="O13" s="25">
        <f aca="true" t="shared" si="2" ref="O13:O19">IF(D13&gt;F13,1,0)+IF(G13&gt;I13,1,0)+IF(J13&gt;L13,1,0)</f>
        <v>0</v>
      </c>
      <c r="P13" s="121">
        <f aca="true" t="shared" si="3" ref="P13:P19">IF(D13&lt;F13,1,0)+IF(G13&lt;I13,1,0)+IF(J13&lt;L13,1,0)</f>
        <v>2</v>
      </c>
      <c r="Q13" s="25">
        <f aca="true" t="shared" si="4" ref="Q13:Q19">IF(O13+P13&lt;2,0,IF(O13&gt;P13,1,0))</f>
        <v>0</v>
      </c>
      <c r="R13" s="121">
        <f aca="true" t="shared" si="5" ref="R13:R19">IF(O13+P13&lt;2,0,IF(O13&lt;P13,1,0))</f>
        <v>1</v>
      </c>
      <c r="S13" s="23"/>
    </row>
    <row r="14" spans="1:19" ht="30" customHeight="1">
      <c r="A14" s="73" t="s">
        <v>38</v>
      </c>
      <c r="B14" s="57" t="s">
        <v>87</v>
      </c>
      <c r="C14" s="58" t="s">
        <v>94</v>
      </c>
      <c r="D14" s="46">
        <v>21</v>
      </c>
      <c r="E14" s="46" t="s">
        <v>22</v>
      </c>
      <c r="F14" s="21">
        <v>18</v>
      </c>
      <c r="G14" s="46">
        <v>21</v>
      </c>
      <c r="H14" s="46" t="s">
        <v>22</v>
      </c>
      <c r="I14" s="21">
        <v>16</v>
      </c>
      <c r="J14" s="46"/>
      <c r="K14" s="46" t="s">
        <v>22</v>
      </c>
      <c r="L14" s="21"/>
      <c r="M14" s="51">
        <f t="shared" si="0"/>
        <v>42</v>
      </c>
      <c r="N14" s="52">
        <f t="shared" si="1"/>
        <v>34</v>
      </c>
      <c r="O14" s="123">
        <f t="shared" si="2"/>
        <v>2</v>
      </c>
      <c r="P14" s="124">
        <f t="shared" si="3"/>
        <v>0</v>
      </c>
      <c r="Q14" s="125">
        <f t="shared" si="4"/>
        <v>1</v>
      </c>
      <c r="R14" s="124">
        <f t="shared" si="5"/>
        <v>0</v>
      </c>
      <c r="S14" s="23"/>
    </row>
    <row r="15" spans="1:19" ht="30" customHeight="1">
      <c r="A15" s="73" t="s">
        <v>37</v>
      </c>
      <c r="B15" s="57" t="s">
        <v>174</v>
      </c>
      <c r="C15" s="58" t="s">
        <v>183</v>
      </c>
      <c r="D15" s="46">
        <v>21</v>
      </c>
      <c r="E15" s="46" t="s">
        <v>22</v>
      </c>
      <c r="F15" s="21">
        <v>17</v>
      </c>
      <c r="G15" s="46">
        <v>21</v>
      </c>
      <c r="H15" s="46" t="s">
        <v>22</v>
      </c>
      <c r="I15" s="21">
        <v>12</v>
      </c>
      <c r="J15" s="46"/>
      <c r="K15" s="46" t="s">
        <v>22</v>
      </c>
      <c r="L15" s="21"/>
      <c r="M15" s="51">
        <f t="shared" si="0"/>
        <v>42</v>
      </c>
      <c r="N15" s="52">
        <f t="shared" si="1"/>
        <v>29</v>
      </c>
      <c r="O15" s="123">
        <f t="shared" si="2"/>
        <v>2</v>
      </c>
      <c r="P15" s="124">
        <f t="shared" si="3"/>
        <v>0</v>
      </c>
      <c r="Q15" s="125">
        <f t="shared" si="4"/>
        <v>1</v>
      </c>
      <c r="R15" s="124">
        <f t="shared" si="5"/>
        <v>0</v>
      </c>
      <c r="S15" s="23"/>
    </row>
    <row r="16" spans="1:19" ht="30" customHeight="1">
      <c r="A16" s="73" t="s">
        <v>40</v>
      </c>
      <c r="B16" s="9" t="s">
        <v>175</v>
      </c>
      <c r="C16" s="9" t="s">
        <v>96</v>
      </c>
      <c r="D16" s="46">
        <v>21</v>
      </c>
      <c r="E16" s="46" t="s">
        <v>22</v>
      </c>
      <c r="F16" s="21">
        <v>17</v>
      </c>
      <c r="G16" s="46">
        <v>21</v>
      </c>
      <c r="H16" s="46" t="s">
        <v>22</v>
      </c>
      <c r="I16" s="21">
        <v>13</v>
      </c>
      <c r="J16" s="46"/>
      <c r="K16" s="46" t="s">
        <v>22</v>
      </c>
      <c r="L16" s="21"/>
      <c r="M16" s="51">
        <f t="shared" si="0"/>
        <v>42</v>
      </c>
      <c r="N16" s="52">
        <f t="shared" si="1"/>
        <v>30</v>
      </c>
      <c r="O16" s="123">
        <f t="shared" si="2"/>
        <v>2</v>
      </c>
      <c r="P16" s="124">
        <f t="shared" si="3"/>
        <v>0</v>
      </c>
      <c r="Q16" s="125">
        <f t="shared" si="4"/>
        <v>1</v>
      </c>
      <c r="R16" s="124">
        <f t="shared" si="5"/>
        <v>0</v>
      </c>
      <c r="S16" s="23"/>
    </row>
    <row r="17" spans="1:19" ht="30" customHeight="1">
      <c r="A17" s="73" t="s">
        <v>41</v>
      </c>
      <c r="B17" s="9" t="s">
        <v>153</v>
      </c>
      <c r="C17" s="9" t="s">
        <v>97</v>
      </c>
      <c r="D17" s="46">
        <v>21</v>
      </c>
      <c r="E17" s="46" t="s">
        <v>22</v>
      </c>
      <c r="F17" s="21">
        <v>9</v>
      </c>
      <c r="G17" s="46">
        <v>11</v>
      </c>
      <c r="H17" s="46" t="s">
        <v>22</v>
      </c>
      <c r="I17" s="21">
        <v>21</v>
      </c>
      <c r="J17" s="46">
        <v>24</v>
      </c>
      <c r="K17" s="46" t="s">
        <v>22</v>
      </c>
      <c r="L17" s="21">
        <v>22</v>
      </c>
      <c r="M17" s="51">
        <f t="shared" si="0"/>
        <v>56</v>
      </c>
      <c r="N17" s="52">
        <f t="shared" si="1"/>
        <v>52</v>
      </c>
      <c r="O17" s="123">
        <f t="shared" si="2"/>
        <v>2</v>
      </c>
      <c r="P17" s="124">
        <f t="shared" si="3"/>
        <v>1</v>
      </c>
      <c r="Q17" s="125">
        <f t="shared" si="4"/>
        <v>1</v>
      </c>
      <c r="R17" s="124">
        <f t="shared" si="5"/>
        <v>0</v>
      </c>
      <c r="S17" s="23"/>
    </row>
    <row r="18" spans="1:19" ht="30" customHeight="1">
      <c r="A18" s="73" t="s">
        <v>42</v>
      </c>
      <c r="B18" s="9" t="s">
        <v>154</v>
      </c>
      <c r="C18" s="9" t="s">
        <v>211</v>
      </c>
      <c r="D18" s="46">
        <v>21</v>
      </c>
      <c r="E18" s="46" t="s">
        <v>22</v>
      </c>
      <c r="F18" s="21">
        <v>17</v>
      </c>
      <c r="G18" s="46">
        <v>21</v>
      </c>
      <c r="H18" s="46" t="s">
        <v>22</v>
      </c>
      <c r="I18" s="21">
        <v>16</v>
      </c>
      <c r="J18" s="46"/>
      <c r="K18" s="46" t="s">
        <v>22</v>
      </c>
      <c r="L18" s="21"/>
      <c r="M18" s="51">
        <f t="shared" si="0"/>
        <v>42</v>
      </c>
      <c r="N18" s="52">
        <f t="shared" si="1"/>
        <v>33</v>
      </c>
      <c r="O18" s="123">
        <f t="shared" si="2"/>
        <v>2</v>
      </c>
      <c r="P18" s="124">
        <f t="shared" si="3"/>
        <v>0</v>
      </c>
      <c r="Q18" s="125">
        <f t="shared" si="4"/>
        <v>1</v>
      </c>
      <c r="R18" s="124">
        <f t="shared" si="5"/>
        <v>0</v>
      </c>
      <c r="S18" s="23"/>
    </row>
    <row r="19" spans="1:19" ht="30" customHeight="1" thickBot="1">
      <c r="A19" s="73" t="s">
        <v>43</v>
      </c>
      <c r="B19" s="59" t="s">
        <v>176</v>
      </c>
      <c r="C19" s="59" t="s">
        <v>99</v>
      </c>
      <c r="D19" s="47">
        <v>21</v>
      </c>
      <c r="E19" s="49" t="s">
        <v>22</v>
      </c>
      <c r="F19" s="24">
        <v>12</v>
      </c>
      <c r="G19" s="47">
        <v>21</v>
      </c>
      <c r="H19" s="49" t="s">
        <v>22</v>
      </c>
      <c r="I19" s="24">
        <v>16</v>
      </c>
      <c r="J19" s="47"/>
      <c r="K19" s="49" t="s">
        <v>22</v>
      </c>
      <c r="L19" s="24"/>
      <c r="M19" s="51">
        <f t="shared" si="0"/>
        <v>42</v>
      </c>
      <c r="N19" s="52">
        <f t="shared" si="1"/>
        <v>28</v>
      </c>
      <c r="O19" s="22">
        <f t="shared" si="2"/>
        <v>2</v>
      </c>
      <c r="P19" s="122">
        <f t="shared" si="3"/>
        <v>0</v>
      </c>
      <c r="Q19" s="22">
        <f t="shared" si="4"/>
        <v>1</v>
      </c>
      <c r="R19" s="122">
        <f t="shared" si="5"/>
        <v>0</v>
      </c>
      <c r="S19" s="26"/>
    </row>
    <row r="20" spans="1:19" ht="34.5" customHeight="1" thickBot="1">
      <c r="A20" s="50" t="s">
        <v>10</v>
      </c>
      <c r="B20" s="60" t="str">
        <f>C8</f>
        <v>ZÁPADNÍ ČECHY</v>
      </c>
      <c r="C20" s="30"/>
      <c r="D20" s="36"/>
      <c r="E20" s="36"/>
      <c r="F20" s="36"/>
      <c r="G20" s="36"/>
      <c r="H20" s="36"/>
      <c r="I20" s="36"/>
      <c r="J20" s="36"/>
      <c r="K20" s="36"/>
      <c r="L20" s="44"/>
      <c r="M20" s="53">
        <f aca="true" t="shared" si="6" ref="M20:R20">SUM(M13:M19)</f>
        <v>290</v>
      </c>
      <c r="N20" s="54">
        <f t="shared" si="6"/>
        <v>248</v>
      </c>
      <c r="O20" s="53">
        <f t="shared" si="6"/>
        <v>12</v>
      </c>
      <c r="P20" s="55">
        <f t="shared" si="6"/>
        <v>3</v>
      </c>
      <c r="Q20" s="53">
        <f t="shared" si="6"/>
        <v>6</v>
      </c>
      <c r="R20" s="54">
        <f t="shared" si="6"/>
        <v>1</v>
      </c>
      <c r="S20" s="1"/>
    </row>
    <row r="21" spans="4:19" ht="15"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8" t="s">
        <v>11</v>
      </c>
    </row>
    <row r="22" ht="12.75">
      <c r="A22" s="31" t="s">
        <v>12</v>
      </c>
    </row>
    <row r="23" ht="12.75"/>
    <row r="24" spans="1:2" ht="19.5" customHeight="1">
      <c r="A24" s="32" t="s">
        <v>13</v>
      </c>
      <c r="B24" s="3" t="s">
        <v>15</v>
      </c>
    </row>
    <row r="25" spans="1:2" ht="19.5" customHeight="1">
      <c r="A25" s="29"/>
      <c r="B25" s="3" t="s">
        <v>15</v>
      </c>
    </row>
    <row r="26" ht="12.75"/>
    <row r="27" spans="1:20" ht="12.75">
      <c r="A27" s="34" t="s">
        <v>16</v>
      </c>
      <c r="C27" s="33"/>
      <c r="D27" s="34" t="s">
        <v>17</v>
      </c>
      <c r="E27" s="34"/>
      <c r="F27" s="3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</row>
    <row r="28" spans="1:20" ht="12.75">
      <c r="A28" s="3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spans="1:20" ht="12.75">
      <c r="A29" s="3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spans="1:20" ht="12.75">
      <c r="A30" s="3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</row>
    <row r="31" spans="1:20" ht="12.75">
      <c r="A31" s="34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</row>
    <row r="32" spans="1:20" ht="12.75">
      <c r="A32" s="35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</row>
  </sheetData>
  <mergeCells count="6">
    <mergeCell ref="A6:S6"/>
    <mergeCell ref="M11:N11"/>
    <mergeCell ref="O11:P11"/>
    <mergeCell ref="Q11:R11"/>
    <mergeCell ref="D11:L11"/>
    <mergeCell ref="P10:S10"/>
  </mergeCells>
  <printOptions horizontalCentered="1"/>
  <pageMargins left="0" right="0" top="0.36" bottom="0.3937007874015748" header="0.24" footer="0.3937007874015748"/>
  <pageSetup fitToHeight="1" fitToWidth="1" horizontalDpi="600" verticalDpi="600" orientation="landscape" paperSize="9" scale="96" r:id="rId2"/>
  <headerFooter alignWithMargins="0">
    <oddFooter>&amp;L&amp;"Space Age,Tučné"&amp;12KADELDESIGN&amp;"Symbol,Obyčejné"&amp;XŇ&amp;"BrushScript BT,Obyčejné"&amp;X,&amp;"Space Age,Obyčejné"&amp;10&amp;D&amp;R&amp;"Arial CE,Tučné"Český badmintonový svaz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workbookViewId="0" topLeftCell="A1">
      <selection activeCell="A1" sqref="A1"/>
    </sheetView>
  </sheetViews>
  <sheetFormatPr defaultColWidth="9.003906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1" ht="12.75"/>
    <row r="2" ht="12.75"/>
    <row r="3" ht="12.75"/>
    <row r="4" ht="12.75"/>
    <row r="5" ht="12.75"/>
    <row r="6" spans="1:19" ht="27" thickBot="1">
      <c r="A6" s="164" t="s">
        <v>0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</row>
    <row r="7" spans="1:19" ht="19.5" customHeight="1" thickBot="1">
      <c r="A7" s="37" t="s">
        <v>1</v>
      </c>
      <c r="B7" s="38"/>
      <c r="C7" s="39" t="s">
        <v>50</v>
      </c>
      <c r="D7" s="38"/>
      <c r="E7" s="38"/>
      <c r="F7" s="38"/>
      <c r="G7" s="38"/>
      <c r="H7" s="38"/>
      <c r="I7" s="38"/>
      <c r="J7" s="39"/>
      <c r="K7" s="39"/>
      <c r="L7" s="39"/>
      <c r="M7" s="38"/>
      <c r="N7" s="38"/>
      <c r="O7" s="38"/>
      <c r="P7" s="38"/>
      <c r="Q7" s="38"/>
      <c r="R7" s="38"/>
      <c r="S7" s="40"/>
    </row>
    <row r="8" spans="1:19" ht="19.5" customHeight="1" thickTop="1">
      <c r="A8" s="4" t="s">
        <v>3</v>
      </c>
      <c r="B8" s="5"/>
      <c r="C8" s="110" t="s">
        <v>70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41" t="s">
        <v>18</v>
      </c>
      <c r="Q8" s="42"/>
      <c r="R8" s="45" t="s">
        <v>51</v>
      </c>
      <c r="S8" s="8"/>
    </row>
    <row r="9" spans="1:19" ht="19.5" customHeight="1">
      <c r="A9" s="4" t="s">
        <v>4</v>
      </c>
      <c r="B9" s="9"/>
      <c r="C9" s="111" t="s">
        <v>68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43" t="s">
        <v>2</v>
      </c>
      <c r="Q9" s="9"/>
      <c r="R9" s="7" t="s">
        <v>35</v>
      </c>
      <c r="S9" s="8"/>
    </row>
    <row r="10" spans="1:19" ht="19.5" customHeight="1" thickBot="1">
      <c r="A10" s="10" t="s">
        <v>5</v>
      </c>
      <c r="B10" s="11"/>
      <c r="C10" s="112" t="s">
        <v>52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70" t="s">
        <v>164</v>
      </c>
      <c r="Q10" s="171"/>
      <c r="R10" s="171"/>
      <c r="S10" s="172"/>
    </row>
    <row r="11" spans="1:19" ht="24.75" customHeight="1">
      <c r="A11" s="14"/>
      <c r="B11" s="2" t="s">
        <v>6</v>
      </c>
      <c r="C11" s="2" t="s">
        <v>7</v>
      </c>
      <c r="D11" s="167" t="s">
        <v>8</v>
      </c>
      <c r="E11" s="168"/>
      <c r="F11" s="168"/>
      <c r="G11" s="168"/>
      <c r="H11" s="168"/>
      <c r="I11" s="168"/>
      <c r="J11" s="168"/>
      <c r="K11" s="168"/>
      <c r="L11" s="169"/>
      <c r="M11" s="165" t="s">
        <v>19</v>
      </c>
      <c r="N11" s="166"/>
      <c r="O11" s="165" t="s">
        <v>20</v>
      </c>
      <c r="P11" s="166"/>
      <c r="Q11" s="165" t="s">
        <v>21</v>
      </c>
      <c r="R11" s="166"/>
      <c r="S11" s="74" t="s">
        <v>9</v>
      </c>
    </row>
    <row r="12" spans="1:19" ht="9.75" customHeight="1" thickBot="1">
      <c r="A12" s="15"/>
      <c r="B12" s="16"/>
      <c r="C12" s="17"/>
      <c r="D12" s="75">
        <v>1</v>
      </c>
      <c r="E12" s="75"/>
      <c r="F12" s="75"/>
      <c r="G12" s="75">
        <v>2</v>
      </c>
      <c r="H12" s="75"/>
      <c r="I12" s="75"/>
      <c r="J12" s="75">
        <v>3</v>
      </c>
      <c r="K12" s="76"/>
      <c r="L12" s="77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120" t="s">
        <v>14</v>
      </c>
      <c r="B13" s="57" t="s">
        <v>180</v>
      </c>
      <c r="C13" s="58" t="s">
        <v>93</v>
      </c>
      <c r="D13" s="46">
        <v>18</v>
      </c>
      <c r="E13" s="48"/>
      <c r="F13" s="21">
        <v>21</v>
      </c>
      <c r="G13" s="46">
        <v>16</v>
      </c>
      <c r="H13" s="48"/>
      <c r="I13" s="21">
        <v>21</v>
      </c>
      <c r="J13" s="46"/>
      <c r="K13" s="48" t="s">
        <v>22</v>
      </c>
      <c r="L13" s="21"/>
      <c r="M13" s="51">
        <f aca="true" t="shared" si="0" ref="M13:M19">D13+G13+J13</f>
        <v>34</v>
      </c>
      <c r="N13" s="52">
        <f aca="true" t="shared" si="1" ref="N13:N19">F13+I13+L13</f>
        <v>42</v>
      </c>
      <c r="O13" s="25">
        <f aca="true" t="shared" si="2" ref="O13:O19">IF(D13&gt;F13,1,0)+IF(G13&gt;I13,1,0)+IF(J13&gt;L13,1,0)</f>
        <v>0</v>
      </c>
      <c r="P13" s="121">
        <f aca="true" t="shared" si="3" ref="P13:P19">IF(D13&lt;F13,1,0)+IF(G13&lt;I13,1,0)+IF(J13&lt;L13,1,0)</f>
        <v>2</v>
      </c>
      <c r="Q13" s="25">
        <f aca="true" t="shared" si="4" ref="Q13:Q19">IF(O13+P13&lt;2,0,IF(O13&gt;P13,1,0))</f>
        <v>0</v>
      </c>
      <c r="R13" s="121">
        <f aca="true" t="shared" si="5" ref="R13:R19">IF(O13+P13&lt;2,0,IF(O13&lt;P13,1,0))</f>
        <v>1</v>
      </c>
      <c r="S13" s="23"/>
    </row>
    <row r="14" spans="1:19" ht="30" customHeight="1">
      <c r="A14" s="73" t="s">
        <v>38</v>
      </c>
      <c r="B14" s="57" t="s">
        <v>115</v>
      </c>
      <c r="C14" s="58" t="s">
        <v>182</v>
      </c>
      <c r="D14" s="46">
        <v>18</v>
      </c>
      <c r="E14" s="46"/>
      <c r="F14" s="21">
        <v>21</v>
      </c>
      <c r="G14" s="46">
        <v>13</v>
      </c>
      <c r="H14" s="46"/>
      <c r="I14" s="21">
        <v>21</v>
      </c>
      <c r="J14" s="46"/>
      <c r="K14" s="46" t="s">
        <v>22</v>
      </c>
      <c r="L14" s="21"/>
      <c r="M14" s="51">
        <f t="shared" si="0"/>
        <v>31</v>
      </c>
      <c r="N14" s="52">
        <f t="shared" si="1"/>
        <v>42</v>
      </c>
      <c r="O14" s="123">
        <f t="shared" si="2"/>
        <v>0</v>
      </c>
      <c r="P14" s="124">
        <f t="shared" si="3"/>
        <v>2</v>
      </c>
      <c r="Q14" s="125">
        <f t="shared" si="4"/>
        <v>0</v>
      </c>
      <c r="R14" s="124">
        <f t="shared" si="5"/>
        <v>1</v>
      </c>
      <c r="S14" s="23"/>
    </row>
    <row r="15" spans="1:19" ht="30" customHeight="1">
      <c r="A15" s="73" t="s">
        <v>37</v>
      </c>
      <c r="B15" s="57" t="s">
        <v>116</v>
      </c>
      <c r="C15" s="58" t="s">
        <v>183</v>
      </c>
      <c r="D15" s="46">
        <v>21</v>
      </c>
      <c r="E15" s="46"/>
      <c r="F15" s="21">
        <v>9</v>
      </c>
      <c r="G15" s="46">
        <v>21</v>
      </c>
      <c r="H15" s="46"/>
      <c r="I15" s="21">
        <v>8</v>
      </c>
      <c r="J15" s="46"/>
      <c r="K15" s="46" t="s">
        <v>22</v>
      </c>
      <c r="L15" s="21"/>
      <c r="M15" s="51">
        <f t="shared" si="0"/>
        <v>42</v>
      </c>
      <c r="N15" s="52">
        <f t="shared" si="1"/>
        <v>17</v>
      </c>
      <c r="O15" s="123">
        <f t="shared" si="2"/>
        <v>2</v>
      </c>
      <c r="P15" s="124">
        <f t="shared" si="3"/>
        <v>0</v>
      </c>
      <c r="Q15" s="125">
        <f t="shared" si="4"/>
        <v>1</v>
      </c>
      <c r="R15" s="124">
        <f t="shared" si="5"/>
        <v>0</v>
      </c>
      <c r="S15" s="23"/>
    </row>
    <row r="16" spans="1:19" ht="30" customHeight="1">
      <c r="A16" s="73" t="s">
        <v>40</v>
      </c>
      <c r="B16" s="9" t="s">
        <v>181</v>
      </c>
      <c r="C16" s="9" t="s">
        <v>184</v>
      </c>
      <c r="D16" s="46">
        <v>18</v>
      </c>
      <c r="E16" s="46"/>
      <c r="F16" s="21">
        <v>21</v>
      </c>
      <c r="G16" s="46">
        <v>7</v>
      </c>
      <c r="H16" s="46"/>
      <c r="I16" s="21">
        <v>21</v>
      </c>
      <c r="J16" s="46"/>
      <c r="K16" s="46" t="s">
        <v>22</v>
      </c>
      <c r="L16" s="21"/>
      <c r="M16" s="51">
        <f t="shared" si="0"/>
        <v>25</v>
      </c>
      <c r="N16" s="52">
        <f t="shared" si="1"/>
        <v>42</v>
      </c>
      <c r="O16" s="123">
        <f t="shared" si="2"/>
        <v>0</v>
      </c>
      <c r="P16" s="124">
        <f t="shared" si="3"/>
        <v>2</v>
      </c>
      <c r="Q16" s="125">
        <f t="shared" si="4"/>
        <v>0</v>
      </c>
      <c r="R16" s="124">
        <f t="shared" si="5"/>
        <v>1</v>
      </c>
      <c r="S16" s="23"/>
    </row>
    <row r="17" spans="1:19" ht="30" customHeight="1">
      <c r="A17" s="73" t="s">
        <v>41</v>
      </c>
      <c r="B17" s="9" t="s">
        <v>117</v>
      </c>
      <c r="C17" s="9" t="s">
        <v>97</v>
      </c>
      <c r="D17" s="46">
        <v>4</v>
      </c>
      <c r="E17" s="46"/>
      <c r="F17" s="21">
        <v>21</v>
      </c>
      <c r="G17" s="46">
        <v>16</v>
      </c>
      <c r="H17" s="46"/>
      <c r="I17" s="21">
        <v>21</v>
      </c>
      <c r="J17" s="46"/>
      <c r="K17" s="46" t="s">
        <v>22</v>
      </c>
      <c r="L17" s="21"/>
      <c r="M17" s="51">
        <f t="shared" si="0"/>
        <v>20</v>
      </c>
      <c r="N17" s="52">
        <f t="shared" si="1"/>
        <v>42</v>
      </c>
      <c r="O17" s="123">
        <f t="shared" si="2"/>
        <v>0</v>
      </c>
      <c r="P17" s="124">
        <f t="shared" si="3"/>
        <v>2</v>
      </c>
      <c r="Q17" s="125">
        <f t="shared" si="4"/>
        <v>0</v>
      </c>
      <c r="R17" s="124">
        <f t="shared" si="5"/>
        <v>1</v>
      </c>
      <c r="S17" s="23"/>
    </row>
    <row r="18" spans="1:19" ht="30" customHeight="1">
      <c r="A18" s="73" t="s">
        <v>42</v>
      </c>
      <c r="B18" s="9" t="s">
        <v>139</v>
      </c>
      <c r="C18" s="9" t="s">
        <v>98</v>
      </c>
      <c r="D18" s="46">
        <v>21</v>
      </c>
      <c r="E18" s="46"/>
      <c r="F18" s="21">
        <v>10</v>
      </c>
      <c r="G18" s="46">
        <v>21</v>
      </c>
      <c r="H18" s="46"/>
      <c r="I18" s="21">
        <v>11</v>
      </c>
      <c r="J18" s="46"/>
      <c r="K18" s="46" t="s">
        <v>22</v>
      </c>
      <c r="L18" s="21"/>
      <c r="M18" s="51">
        <f t="shared" si="0"/>
        <v>42</v>
      </c>
      <c r="N18" s="52">
        <f t="shared" si="1"/>
        <v>21</v>
      </c>
      <c r="O18" s="123">
        <f t="shared" si="2"/>
        <v>2</v>
      </c>
      <c r="P18" s="124">
        <f t="shared" si="3"/>
        <v>0</v>
      </c>
      <c r="Q18" s="125">
        <f t="shared" si="4"/>
        <v>1</v>
      </c>
      <c r="R18" s="124">
        <f t="shared" si="5"/>
        <v>0</v>
      </c>
      <c r="S18" s="23"/>
    </row>
    <row r="19" spans="1:19" ht="30" customHeight="1" thickBot="1">
      <c r="A19" s="73" t="s">
        <v>43</v>
      </c>
      <c r="B19" s="59" t="s">
        <v>120</v>
      </c>
      <c r="C19" s="59" t="s">
        <v>185</v>
      </c>
      <c r="D19" s="47">
        <v>21</v>
      </c>
      <c r="E19" s="49"/>
      <c r="F19" s="24">
        <v>13</v>
      </c>
      <c r="G19" s="47">
        <v>21</v>
      </c>
      <c r="H19" s="49"/>
      <c r="I19" s="24">
        <v>9</v>
      </c>
      <c r="J19" s="47"/>
      <c r="K19" s="49" t="s">
        <v>22</v>
      </c>
      <c r="L19" s="24"/>
      <c r="M19" s="51">
        <f t="shared" si="0"/>
        <v>42</v>
      </c>
      <c r="N19" s="52">
        <f t="shared" si="1"/>
        <v>22</v>
      </c>
      <c r="O19" s="22">
        <f t="shared" si="2"/>
        <v>2</v>
      </c>
      <c r="P19" s="122">
        <f t="shared" si="3"/>
        <v>0</v>
      </c>
      <c r="Q19" s="22">
        <f t="shared" si="4"/>
        <v>1</v>
      </c>
      <c r="R19" s="122">
        <f t="shared" si="5"/>
        <v>0</v>
      </c>
      <c r="S19" s="26"/>
    </row>
    <row r="20" spans="1:19" ht="34.5" customHeight="1" thickBot="1">
      <c r="A20" s="50" t="s">
        <v>10</v>
      </c>
      <c r="B20" s="60" t="str">
        <f>C9</f>
        <v>SEVERNÍ MORAVA</v>
      </c>
      <c r="C20" s="30"/>
      <c r="D20" s="36"/>
      <c r="E20" s="36"/>
      <c r="F20" s="36"/>
      <c r="G20" s="36"/>
      <c r="H20" s="36"/>
      <c r="I20" s="36"/>
      <c r="J20" s="36"/>
      <c r="K20" s="36"/>
      <c r="L20" s="44"/>
      <c r="M20" s="53">
        <f aca="true" t="shared" si="6" ref="M20:R20">SUM(M13:M19)</f>
        <v>236</v>
      </c>
      <c r="N20" s="54">
        <f t="shared" si="6"/>
        <v>228</v>
      </c>
      <c r="O20" s="53">
        <f t="shared" si="6"/>
        <v>6</v>
      </c>
      <c r="P20" s="55">
        <f t="shared" si="6"/>
        <v>8</v>
      </c>
      <c r="Q20" s="53">
        <f t="shared" si="6"/>
        <v>3</v>
      </c>
      <c r="R20" s="54">
        <f t="shared" si="6"/>
        <v>4</v>
      </c>
      <c r="S20" s="1"/>
    </row>
    <row r="21" spans="4:19" ht="15"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8" t="s">
        <v>11</v>
      </c>
    </row>
    <row r="22" ht="12.75">
      <c r="A22" s="31" t="s">
        <v>12</v>
      </c>
    </row>
    <row r="23" ht="12.75"/>
    <row r="24" spans="1:2" ht="19.5" customHeight="1">
      <c r="A24" s="32" t="s">
        <v>13</v>
      </c>
      <c r="B24" s="3" t="s">
        <v>15</v>
      </c>
    </row>
    <row r="25" spans="1:2" ht="19.5" customHeight="1">
      <c r="A25" s="29"/>
      <c r="B25" s="3" t="s">
        <v>15</v>
      </c>
    </row>
    <row r="26" ht="12.75"/>
    <row r="27" spans="1:20" ht="12.75">
      <c r="A27" s="34" t="s">
        <v>16</v>
      </c>
      <c r="C27" s="33"/>
      <c r="D27" s="34" t="s">
        <v>17</v>
      </c>
      <c r="E27" s="34"/>
      <c r="F27" s="3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</row>
    <row r="28" spans="1:20" ht="12.75">
      <c r="A28" s="3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spans="1:20" ht="12.75">
      <c r="A29" s="3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spans="1:20" ht="12.75">
      <c r="A30" s="3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</row>
    <row r="31" spans="1:20" ht="12.75">
      <c r="A31" s="34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</row>
    <row r="32" spans="1:20" ht="12.75">
      <c r="A32" s="35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</row>
  </sheetData>
  <mergeCells count="6">
    <mergeCell ref="A6:S6"/>
    <mergeCell ref="M11:N11"/>
    <mergeCell ref="O11:P11"/>
    <mergeCell ref="Q11:R11"/>
    <mergeCell ref="D11:L11"/>
    <mergeCell ref="P10:S10"/>
  </mergeCells>
  <printOptions horizontalCentered="1"/>
  <pageMargins left="0" right="0" top="0.36" bottom="0.3937007874015748" header="0.24" footer="0.3937007874015748"/>
  <pageSetup fitToHeight="1" fitToWidth="1" horizontalDpi="600" verticalDpi="600" orientation="landscape" paperSize="9" scale="96" r:id="rId2"/>
  <headerFooter alignWithMargins="0">
    <oddFooter>&amp;L&amp;"Space Age,Tučné"&amp;12KADELDESIGN&amp;"Symbol,Obyčejné"&amp;XŇ&amp;"BrushScript BT,Obyčejné"&amp;X,&amp;"Space Age,Obyčejné"&amp;10&amp;D&amp;R&amp;"Arial CE,Tučné"Český badmintonový svaz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workbookViewId="0" topLeftCell="A1">
      <selection activeCell="A1" sqref="A1"/>
    </sheetView>
  </sheetViews>
  <sheetFormatPr defaultColWidth="9.003906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1" ht="12.75"/>
    <row r="2" ht="12.75"/>
    <row r="3" ht="12.75"/>
    <row r="4" ht="12.75"/>
    <row r="5" ht="12.75"/>
    <row r="6" spans="1:19" ht="27" thickBot="1">
      <c r="A6" s="164" t="s">
        <v>0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</row>
    <row r="7" spans="1:19" ht="19.5" customHeight="1" thickBot="1">
      <c r="A7" s="37" t="s">
        <v>1</v>
      </c>
      <c r="B7" s="38"/>
      <c r="C7" s="39" t="s">
        <v>50</v>
      </c>
      <c r="D7" s="38"/>
      <c r="E7" s="38"/>
      <c r="F7" s="38"/>
      <c r="G7" s="38"/>
      <c r="H7" s="38"/>
      <c r="I7" s="38"/>
      <c r="J7" s="39"/>
      <c r="K7" s="39"/>
      <c r="L7" s="39"/>
      <c r="M7" s="38"/>
      <c r="N7" s="38"/>
      <c r="O7" s="38"/>
      <c r="P7" s="38"/>
      <c r="Q7" s="38"/>
      <c r="R7" s="38"/>
      <c r="S7" s="40"/>
    </row>
    <row r="8" spans="1:19" ht="19.5" customHeight="1" thickTop="1">
      <c r="A8" s="4" t="s">
        <v>3</v>
      </c>
      <c r="B8" s="5"/>
      <c r="C8" s="110" t="s">
        <v>67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41" t="s">
        <v>18</v>
      </c>
      <c r="Q8" s="42"/>
      <c r="R8" s="45" t="s">
        <v>51</v>
      </c>
      <c r="S8" s="8"/>
    </row>
    <row r="9" spans="1:19" ht="19.5" customHeight="1">
      <c r="A9" s="4" t="s">
        <v>4</v>
      </c>
      <c r="B9" s="9"/>
      <c r="C9" s="111" t="s">
        <v>128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43" t="s">
        <v>2</v>
      </c>
      <c r="Q9" s="9"/>
      <c r="R9" s="7" t="s">
        <v>35</v>
      </c>
      <c r="S9" s="8"/>
    </row>
    <row r="10" spans="1:19" ht="19.5" customHeight="1" thickBot="1">
      <c r="A10" s="10" t="s">
        <v>5</v>
      </c>
      <c r="B10" s="11"/>
      <c r="C10" s="112" t="s">
        <v>52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70" t="s">
        <v>160</v>
      </c>
      <c r="Q10" s="171"/>
      <c r="R10" s="171"/>
      <c r="S10" s="172"/>
    </row>
    <row r="11" spans="1:19" ht="24.75" customHeight="1">
      <c r="A11" s="14"/>
      <c r="B11" s="2" t="s">
        <v>6</v>
      </c>
      <c r="C11" s="2" t="s">
        <v>7</v>
      </c>
      <c r="D11" s="167" t="s">
        <v>8</v>
      </c>
      <c r="E11" s="168"/>
      <c r="F11" s="168"/>
      <c r="G11" s="168"/>
      <c r="H11" s="168"/>
      <c r="I11" s="168"/>
      <c r="J11" s="168"/>
      <c r="K11" s="168"/>
      <c r="L11" s="169"/>
      <c r="M11" s="165" t="s">
        <v>19</v>
      </c>
      <c r="N11" s="166"/>
      <c r="O11" s="165" t="s">
        <v>20</v>
      </c>
      <c r="P11" s="166"/>
      <c r="Q11" s="165" t="s">
        <v>21</v>
      </c>
      <c r="R11" s="166"/>
      <c r="S11" s="74" t="s">
        <v>9</v>
      </c>
    </row>
    <row r="12" spans="1:19" ht="9.75" customHeight="1" thickBot="1">
      <c r="A12" s="15"/>
      <c r="B12" s="16"/>
      <c r="C12" s="17"/>
      <c r="D12" s="75">
        <v>1</v>
      </c>
      <c r="E12" s="75"/>
      <c r="F12" s="75"/>
      <c r="G12" s="75">
        <v>2</v>
      </c>
      <c r="H12" s="75"/>
      <c r="I12" s="75"/>
      <c r="J12" s="75">
        <v>3</v>
      </c>
      <c r="K12" s="76"/>
      <c r="L12" s="77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120" t="s">
        <v>14</v>
      </c>
      <c r="B13" s="57" t="s">
        <v>156</v>
      </c>
      <c r="C13" s="58" t="s">
        <v>145</v>
      </c>
      <c r="D13" s="46">
        <v>21</v>
      </c>
      <c r="E13" s="48"/>
      <c r="F13" s="21">
        <v>15</v>
      </c>
      <c r="G13" s="46">
        <v>21</v>
      </c>
      <c r="H13" s="48"/>
      <c r="I13" s="21">
        <v>14</v>
      </c>
      <c r="J13" s="46"/>
      <c r="K13" s="48" t="s">
        <v>22</v>
      </c>
      <c r="L13" s="21"/>
      <c r="M13" s="51">
        <f aca="true" t="shared" si="0" ref="M13:M19">D13+G13+J13</f>
        <v>42</v>
      </c>
      <c r="N13" s="52">
        <f aca="true" t="shared" si="1" ref="N13:N19">F13+I13+L13</f>
        <v>29</v>
      </c>
      <c r="O13" s="25">
        <f aca="true" t="shared" si="2" ref="O13:O19">IF(D13&gt;F13,1,0)+IF(G13&gt;I13,1,0)+IF(J13&gt;L13,1,0)</f>
        <v>2</v>
      </c>
      <c r="P13" s="121">
        <f aca="true" t="shared" si="3" ref="P13:P19">IF(D13&lt;F13,1,0)+IF(G13&lt;I13,1,0)+IF(J13&lt;L13,1,0)</f>
        <v>0</v>
      </c>
      <c r="Q13" s="25">
        <f aca="true" t="shared" si="4" ref="Q13:Q19">IF(O13+P13&lt;2,0,IF(O13&gt;P13,1,0))</f>
        <v>1</v>
      </c>
      <c r="R13" s="121">
        <f aca="true" t="shared" si="5" ref="R13:R19">IF(O13+P13&lt;2,0,IF(O13&lt;P13,1,0))</f>
        <v>0</v>
      </c>
      <c r="S13" s="23"/>
    </row>
    <row r="14" spans="1:19" ht="30" customHeight="1">
      <c r="A14" s="73" t="s">
        <v>38</v>
      </c>
      <c r="B14" s="57" t="s">
        <v>157</v>
      </c>
      <c r="C14" s="58" t="s">
        <v>146</v>
      </c>
      <c r="D14" s="46">
        <v>21</v>
      </c>
      <c r="E14" s="46"/>
      <c r="F14" s="21">
        <v>18</v>
      </c>
      <c r="G14" s="46">
        <v>21</v>
      </c>
      <c r="H14" s="46"/>
      <c r="I14" s="21">
        <v>7</v>
      </c>
      <c r="J14" s="46"/>
      <c r="K14" s="46" t="s">
        <v>22</v>
      </c>
      <c r="L14" s="21"/>
      <c r="M14" s="51">
        <f t="shared" si="0"/>
        <v>42</v>
      </c>
      <c r="N14" s="52">
        <f t="shared" si="1"/>
        <v>25</v>
      </c>
      <c r="O14" s="123">
        <f t="shared" si="2"/>
        <v>2</v>
      </c>
      <c r="P14" s="124">
        <f t="shared" si="3"/>
        <v>0</v>
      </c>
      <c r="Q14" s="125">
        <f t="shared" si="4"/>
        <v>1</v>
      </c>
      <c r="R14" s="124">
        <f t="shared" si="5"/>
        <v>0</v>
      </c>
      <c r="S14" s="23"/>
    </row>
    <row r="15" spans="1:19" ht="30" customHeight="1">
      <c r="A15" s="73" t="s">
        <v>37</v>
      </c>
      <c r="B15" s="57" t="s">
        <v>158</v>
      </c>
      <c r="C15" s="58" t="s">
        <v>109</v>
      </c>
      <c r="D15" s="46">
        <v>21</v>
      </c>
      <c r="E15" s="46"/>
      <c r="F15" s="21">
        <v>15</v>
      </c>
      <c r="G15" s="46">
        <v>21</v>
      </c>
      <c r="H15" s="46"/>
      <c r="I15" s="21">
        <v>13</v>
      </c>
      <c r="J15" s="46"/>
      <c r="K15" s="46" t="s">
        <v>22</v>
      </c>
      <c r="L15" s="21"/>
      <c r="M15" s="51">
        <f t="shared" si="0"/>
        <v>42</v>
      </c>
      <c r="N15" s="52">
        <f t="shared" si="1"/>
        <v>28</v>
      </c>
      <c r="O15" s="123">
        <f t="shared" si="2"/>
        <v>2</v>
      </c>
      <c r="P15" s="124">
        <f t="shared" si="3"/>
        <v>0</v>
      </c>
      <c r="Q15" s="125">
        <f t="shared" si="4"/>
        <v>1</v>
      </c>
      <c r="R15" s="124">
        <f t="shared" si="5"/>
        <v>0</v>
      </c>
      <c r="S15" s="23"/>
    </row>
    <row r="16" spans="1:19" ht="30" customHeight="1">
      <c r="A16" s="73" t="s">
        <v>40</v>
      </c>
      <c r="B16" s="9" t="s">
        <v>159</v>
      </c>
      <c r="C16" s="9" t="s">
        <v>147</v>
      </c>
      <c r="D16" s="46">
        <v>21</v>
      </c>
      <c r="E16" s="46" t="s">
        <v>22</v>
      </c>
      <c r="F16" s="21">
        <v>10</v>
      </c>
      <c r="G16" s="46">
        <v>21</v>
      </c>
      <c r="H16" s="46" t="s">
        <v>22</v>
      </c>
      <c r="I16" s="21">
        <v>12</v>
      </c>
      <c r="J16" s="46"/>
      <c r="K16" s="46" t="s">
        <v>22</v>
      </c>
      <c r="L16" s="21"/>
      <c r="M16" s="51">
        <f t="shared" si="0"/>
        <v>42</v>
      </c>
      <c r="N16" s="52">
        <f t="shared" si="1"/>
        <v>22</v>
      </c>
      <c r="O16" s="123">
        <f t="shared" si="2"/>
        <v>2</v>
      </c>
      <c r="P16" s="124">
        <f t="shared" si="3"/>
        <v>0</v>
      </c>
      <c r="Q16" s="125">
        <f t="shared" si="4"/>
        <v>1</v>
      </c>
      <c r="R16" s="124">
        <f t="shared" si="5"/>
        <v>0</v>
      </c>
      <c r="S16" s="23"/>
    </row>
    <row r="17" spans="1:19" ht="30" customHeight="1">
      <c r="A17" s="73" t="s">
        <v>41</v>
      </c>
      <c r="B17" s="9" t="s">
        <v>75</v>
      </c>
      <c r="C17" s="9" t="s">
        <v>110</v>
      </c>
      <c r="D17" s="46">
        <v>21</v>
      </c>
      <c r="E17" s="46" t="s">
        <v>22</v>
      </c>
      <c r="F17" s="21">
        <v>15</v>
      </c>
      <c r="G17" s="46">
        <v>21</v>
      </c>
      <c r="H17" s="46" t="s">
        <v>22</v>
      </c>
      <c r="I17" s="21">
        <v>13</v>
      </c>
      <c r="J17" s="46"/>
      <c r="K17" s="46" t="s">
        <v>22</v>
      </c>
      <c r="L17" s="21"/>
      <c r="M17" s="51">
        <f t="shared" si="0"/>
        <v>42</v>
      </c>
      <c r="N17" s="52">
        <f t="shared" si="1"/>
        <v>28</v>
      </c>
      <c r="O17" s="123">
        <f t="shared" si="2"/>
        <v>2</v>
      </c>
      <c r="P17" s="124">
        <f t="shared" si="3"/>
        <v>0</v>
      </c>
      <c r="Q17" s="125">
        <f t="shared" si="4"/>
        <v>1</v>
      </c>
      <c r="R17" s="124">
        <f t="shared" si="5"/>
        <v>0</v>
      </c>
      <c r="S17" s="23"/>
    </row>
    <row r="18" spans="1:19" ht="30" customHeight="1">
      <c r="A18" s="73" t="s">
        <v>42</v>
      </c>
      <c r="B18" s="9" t="s">
        <v>77</v>
      </c>
      <c r="C18" s="9" t="s">
        <v>112</v>
      </c>
      <c r="D18" s="46">
        <v>21</v>
      </c>
      <c r="E18" s="46" t="s">
        <v>22</v>
      </c>
      <c r="F18" s="21">
        <v>7</v>
      </c>
      <c r="G18" s="46">
        <v>21</v>
      </c>
      <c r="H18" s="46" t="s">
        <v>22</v>
      </c>
      <c r="I18" s="21">
        <v>7</v>
      </c>
      <c r="J18" s="46"/>
      <c r="K18" s="46" t="s">
        <v>22</v>
      </c>
      <c r="L18" s="21"/>
      <c r="M18" s="51">
        <f t="shared" si="0"/>
        <v>42</v>
      </c>
      <c r="N18" s="52">
        <f t="shared" si="1"/>
        <v>14</v>
      </c>
      <c r="O18" s="123">
        <f t="shared" si="2"/>
        <v>2</v>
      </c>
      <c r="P18" s="124">
        <f t="shared" si="3"/>
        <v>0</v>
      </c>
      <c r="Q18" s="125">
        <f t="shared" si="4"/>
        <v>1</v>
      </c>
      <c r="R18" s="124">
        <f t="shared" si="5"/>
        <v>0</v>
      </c>
      <c r="S18" s="23"/>
    </row>
    <row r="19" spans="1:19" ht="30" customHeight="1" thickBot="1">
      <c r="A19" s="73" t="s">
        <v>43</v>
      </c>
      <c r="B19" s="59" t="s">
        <v>78</v>
      </c>
      <c r="C19" s="59" t="s">
        <v>148</v>
      </c>
      <c r="D19" s="47">
        <v>21</v>
      </c>
      <c r="E19" s="49" t="s">
        <v>22</v>
      </c>
      <c r="F19" s="24">
        <v>6</v>
      </c>
      <c r="G19" s="47">
        <v>21</v>
      </c>
      <c r="H19" s="49" t="s">
        <v>22</v>
      </c>
      <c r="I19" s="24">
        <v>10</v>
      </c>
      <c r="J19" s="47"/>
      <c r="K19" s="49" t="s">
        <v>22</v>
      </c>
      <c r="L19" s="24"/>
      <c r="M19" s="51">
        <f t="shared" si="0"/>
        <v>42</v>
      </c>
      <c r="N19" s="52">
        <f t="shared" si="1"/>
        <v>16</v>
      </c>
      <c r="O19" s="22">
        <f t="shared" si="2"/>
        <v>2</v>
      </c>
      <c r="P19" s="122">
        <f t="shared" si="3"/>
        <v>0</v>
      </c>
      <c r="Q19" s="22">
        <f t="shared" si="4"/>
        <v>1</v>
      </c>
      <c r="R19" s="122">
        <f t="shared" si="5"/>
        <v>0</v>
      </c>
      <c r="S19" s="26"/>
    </row>
    <row r="20" spans="1:19" ht="34.5" customHeight="1" thickBot="1">
      <c r="A20" s="50" t="s">
        <v>10</v>
      </c>
      <c r="B20" s="60" t="str">
        <f>C8</f>
        <v>SEVERNÍ ČECHY</v>
      </c>
      <c r="C20" s="30"/>
      <c r="D20" s="36"/>
      <c r="E20" s="36"/>
      <c r="F20" s="36"/>
      <c r="G20" s="36"/>
      <c r="H20" s="36"/>
      <c r="I20" s="36"/>
      <c r="J20" s="36"/>
      <c r="K20" s="36"/>
      <c r="L20" s="44"/>
      <c r="M20" s="53">
        <f aca="true" t="shared" si="6" ref="M20:R20">SUM(M13:M19)</f>
        <v>294</v>
      </c>
      <c r="N20" s="54">
        <f t="shared" si="6"/>
        <v>162</v>
      </c>
      <c r="O20" s="53">
        <f t="shared" si="6"/>
        <v>14</v>
      </c>
      <c r="P20" s="55">
        <f t="shared" si="6"/>
        <v>0</v>
      </c>
      <c r="Q20" s="53">
        <f t="shared" si="6"/>
        <v>7</v>
      </c>
      <c r="R20" s="54">
        <f t="shared" si="6"/>
        <v>0</v>
      </c>
      <c r="S20" s="1"/>
    </row>
    <row r="21" spans="4:19" ht="15"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8" t="s">
        <v>11</v>
      </c>
    </row>
    <row r="22" ht="12.75">
      <c r="A22" s="31" t="s">
        <v>12</v>
      </c>
    </row>
    <row r="23" ht="12.75"/>
    <row r="24" spans="1:2" ht="19.5" customHeight="1">
      <c r="A24" s="32" t="s">
        <v>13</v>
      </c>
      <c r="B24" s="3" t="s">
        <v>15</v>
      </c>
    </row>
    <row r="25" spans="1:2" ht="19.5" customHeight="1">
      <c r="A25" s="29"/>
      <c r="B25" s="3" t="s">
        <v>15</v>
      </c>
    </row>
    <row r="26" ht="12.75"/>
    <row r="27" spans="1:20" ht="12.75">
      <c r="A27" s="34" t="s">
        <v>16</v>
      </c>
      <c r="C27" s="33"/>
      <c r="D27" s="34" t="s">
        <v>17</v>
      </c>
      <c r="E27" s="34"/>
      <c r="F27" s="3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</row>
    <row r="28" spans="1:20" ht="12.75">
      <c r="A28" s="3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spans="1:20" ht="12.75">
      <c r="A29" s="3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spans="1:20" ht="12.75">
      <c r="A30" s="3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</row>
    <row r="31" spans="1:20" ht="12.75">
      <c r="A31" s="34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</row>
    <row r="32" spans="1:20" ht="12.75">
      <c r="A32" s="35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</row>
  </sheetData>
  <mergeCells count="6">
    <mergeCell ref="A6:S6"/>
    <mergeCell ref="M11:N11"/>
    <mergeCell ref="O11:P11"/>
    <mergeCell ref="Q11:R11"/>
    <mergeCell ref="D11:L11"/>
    <mergeCell ref="P10:S10"/>
  </mergeCells>
  <printOptions horizontalCentered="1"/>
  <pageMargins left="0" right="0" top="0.36" bottom="0.3937007874015748" header="0.24" footer="0.3937007874015748"/>
  <pageSetup fitToHeight="1" fitToWidth="1" horizontalDpi="600" verticalDpi="600" orientation="landscape" paperSize="9" scale="96" r:id="rId2"/>
  <headerFooter alignWithMargins="0">
    <oddFooter>&amp;L&amp;"Space Age,Tučné"&amp;12KADELDESIGN&amp;"Symbol,Obyčejné"&amp;XŇ&amp;"BrushScript BT,Obyčejné"&amp;X,&amp;"Space Age,Obyčejné"&amp;10&amp;D&amp;R&amp;"Arial CE,Tučné"Český badmintonový svaz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workbookViewId="0" topLeftCell="A1">
      <selection activeCell="A1" sqref="A1"/>
    </sheetView>
  </sheetViews>
  <sheetFormatPr defaultColWidth="9.003906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1" ht="12.75"/>
    <row r="2" ht="12.75"/>
    <row r="3" ht="12.75"/>
    <row r="4" ht="12.75"/>
    <row r="5" ht="12.75"/>
    <row r="6" spans="1:19" ht="27" thickBot="1">
      <c r="A6" s="164" t="s">
        <v>0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</row>
    <row r="7" spans="1:19" ht="19.5" customHeight="1" thickBot="1">
      <c r="A7" s="37" t="s">
        <v>1</v>
      </c>
      <c r="B7" s="38"/>
      <c r="C7" s="39" t="s">
        <v>50</v>
      </c>
      <c r="D7" s="38"/>
      <c r="E7" s="38"/>
      <c r="F7" s="38"/>
      <c r="G7" s="38"/>
      <c r="H7" s="38"/>
      <c r="I7" s="38"/>
      <c r="J7" s="39"/>
      <c r="K7" s="39"/>
      <c r="L7" s="39"/>
      <c r="M7" s="38"/>
      <c r="N7" s="38"/>
      <c r="O7" s="38"/>
      <c r="P7" s="38"/>
      <c r="Q7" s="38"/>
      <c r="R7" s="38"/>
      <c r="S7" s="40"/>
    </row>
    <row r="8" spans="1:19" ht="19.5" customHeight="1" thickTop="1">
      <c r="A8" s="4" t="s">
        <v>3</v>
      </c>
      <c r="B8" s="5"/>
      <c r="C8" s="110" t="s">
        <v>65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41" t="s">
        <v>18</v>
      </c>
      <c r="Q8" s="42"/>
      <c r="R8" s="45" t="s">
        <v>51</v>
      </c>
      <c r="S8" s="8"/>
    </row>
    <row r="9" spans="1:19" ht="19.5" customHeight="1">
      <c r="A9" s="4" t="s">
        <v>4</v>
      </c>
      <c r="B9" s="9"/>
      <c r="C9" s="111" t="s">
        <v>190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43" t="s">
        <v>2</v>
      </c>
      <c r="Q9" s="9"/>
      <c r="R9" s="7" t="s">
        <v>35</v>
      </c>
      <c r="S9" s="8"/>
    </row>
    <row r="10" spans="1:19" ht="19.5" customHeight="1" thickBot="1">
      <c r="A10" s="10" t="s">
        <v>5</v>
      </c>
      <c r="B10" s="11"/>
      <c r="C10" s="112" t="s">
        <v>52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70" t="s">
        <v>160</v>
      </c>
      <c r="Q10" s="171"/>
      <c r="R10" s="171"/>
      <c r="S10" s="172"/>
    </row>
    <row r="11" spans="1:19" ht="24.75" customHeight="1">
      <c r="A11" s="14"/>
      <c r="B11" s="2" t="s">
        <v>6</v>
      </c>
      <c r="C11" s="2" t="s">
        <v>7</v>
      </c>
      <c r="D11" s="167" t="s">
        <v>8</v>
      </c>
      <c r="E11" s="168"/>
      <c r="F11" s="168"/>
      <c r="G11" s="168"/>
      <c r="H11" s="168"/>
      <c r="I11" s="168"/>
      <c r="J11" s="168"/>
      <c r="K11" s="168"/>
      <c r="L11" s="169"/>
      <c r="M11" s="165" t="s">
        <v>19</v>
      </c>
      <c r="N11" s="166"/>
      <c r="O11" s="165" t="s">
        <v>20</v>
      </c>
      <c r="P11" s="166"/>
      <c r="Q11" s="165" t="s">
        <v>21</v>
      </c>
      <c r="R11" s="166"/>
      <c r="S11" s="74" t="s">
        <v>9</v>
      </c>
    </row>
    <row r="12" spans="1:19" ht="9.75" customHeight="1" thickBot="1">
      <c r="A12" s="15"/>
      <c r="B12" s="16"/>
      <c r="C12" s="17"/>
      <c r="D12" s="75">
        <v>1</v>
      </c>
      <c r="E12" s="75"/>
      <c r="F12" s="75"/>
      <c r="G12" s="75">
        <v>2</v>
      </c>
      <c r="H12" s="75"/>
      <c r="I12" s="75"/>
      <c r="J12" s="75">
        <v>3</v>
      </c>
      <c r="K12" s="76"/>
      <c r="L12" s="77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120" t="s">
        <v>14</v>
      </c>
      <c r="B13" s="57" t="s">
        <v>149</v>
      </c>
      <c r="C13" s="58" t="s">
        <v>79</v>
      </c>
      <c r="D13" s="46">
        <v>21</v>
      </c>
      <c r="E13" s="48"/>
      <c r="F13" s="21">
        <v>14</v>
      </c>
      <c r="G13" s="46">
        <v>30</v>
      </c>
      <c r="H13" s="48"/>
      <c r="I13" s="21">
        <v>29</v>
      </c>
      <c r="J13" s="46"/>
      <c r="K13" s="48" t="s">
        <v>22</v>
      </c>
      <c r="L13" s="21"/>
      <c r="M13" s="51">
        <f aca="true" t="shared" si="0" ref="M13:M19">D13+G13+J13</f>
        <v>51</v>
      </c>
      <c r="N13" s="52">
        <f aca="true" t="shared" si="1" ref="N13:N19">F13+I13+L13</f>
        <v>43</v>
      </c>
      <c r="O13" s="25">
        <f aca="true" t="shared" si="2" ref="O13:O19">IF(D13&gt;F13,1,0)+IF(G13&gt;I13,1,0)+IF(J13&gt;L13,1,0)</f>
        <v>2</v>
      </c>
      <c r="P13" s="121">
        <f aca="true" t="shared" si="3" ref="P13:P19">IF(D13&lt;F13,1,0)+IF(G13&lt;I13,1,0)+IF(J13&lt;L13,1,0)</f>
        <v>0</v>
      </c>
      <c r="Q13" s="25">
        <f aca="true" t="shared" si="4" ref="Q13:Q19">IF(O13+P13&lt;2,0,IF(O13&gt;P13,1,0))</f>
        <v>1</v>
      </c>
      <c r="R13" s="121">
        <f aca="true" t="shared" si="5" ref="R13:R19">IF(O13+P13&lt;2,0,IF(O13&lt;P13,1,0))</f>
        <v>0</v>
      </c>
      <c r="S13" s="23"/>
    </row>
    <row r="14" spans="1:19" ht="30" customHeight="1">
      <c r="A14" s="73" t="s">
        <v>38</v>
      </c>
      <c r="B14" s="57" t="s">
        <v>150</v>
      </c>
      <c r="C14" s="58" t="s">
        <v>80</v>
      </c>
      <c r="D14" s="46">
        <v>20</v>
      </c>
      <c r="E14" s="46"/>
      <c r="F14" s="21">
        <v>22</v>
      </c>
      <c r="G14" s="46">
        <v>21</v>
      </c>
      <c r="H14" s="46"/>
      <c r="I14" s="21">
        <v>14</v>
      </c>
      <c r="J14" s="46">
        <v>21</v>
      </c>
      <c r="K14" s="46" t="s">
        <v>22</v>
      </c>
      <c r="L14" s="21">
        <v>19</v>
      </c>
      <c r="M14" s="51">
        <f t="shared" si="0"/>
        <v>62</v>
      </c>
      <c r="N14" s="52">
        <f t="shared" si="1"/>
        <v>55</v>
      </c>
      <c r="O14" s="123">
        <f t="shared" si="2"/>
        <v>2</v>
      </c>
      <c r="P14" s="124">
        <f t="shared" si="3"/>
        <v>1</v>
      </c>
      <c r="Q14" s="125">
        <f t="shared" si="4"/>
        <v>1</v>
      </c>
      <c r="R14" s="124">
        <f t="shared" si="5"/>
        <v>0</v>
      </c>
      <c r="S14" s="23"/>
    </row>
    <row r="15" spans="1:19" ht="30" customHeight="1">
      <c r="A15" s="73" t="s">
        <v>37</v>
      </c>
      <c r="B15" s="57" t="s">
        <v>151</v>
      </c>
      <c r="C15" s="58" t="s">
        <v>81</v>
      </c>
      <c r="D15" s="46">
        <v>21</v>
      </c>
      <c r="E15" s="46"/>
      <c r="F15" s="21">
        <v>11</v>
      </c>
      <c r="G15" s="46">
        <v>21</v>
      </c>
      <c r="H15" s="46"/>
      <c r="I15" s="21">
        <v>12</v>
      </c>
      <c r="J15" s="46"/>
      <c r="K15" s="46" t="s">
        <v>22</v>
      </c>
      <c r="L15" s="21"/>
      <c r="M15" s="51">
        <f t="shared" si="0"/>
        <v>42</v>
      </c>
      <c r="N15" s="52">
        <f t="shared" si="1"/>
        <v>23</v>
      </c>
      <c r="O15" s="123">
        <f t="shared" si="2"/>
        <v>2</v>
      </c>
      <c r="P15" s="124">
        <f t="shared" si="3"/>
        <v>0</v>
      </c>
      <c r="Q15" s="125">
        <f t="shared" si="4"/>
        <v>1</v>
      </c>
      <c r="R15" s="124">
        <f t="shared" si="5"/>
        <v>0</v>
      </c>
      <c r="S15" s="23"/>
    </row>
    <row r="16" spans="1:19" ht="30" customHeight="1">
      <c r="A16" s="73" t="s">
        <v>40</v>
      </c>
      <c r="B16" s="9" t="s">
        <v>152</v>
      </c>
      <c r="C16" s="9" t="s">
        <v>82</v>
      </c>
      <c r="D16" s="46">
        <v>22</v>
      </c>
      <c r="E16" s="46" t="s">
        <v>22</v>
      </c>
      <c r="F16" s="21">
        <v>20</v>
      </c>
      <c r="G16" s="46">
        <v>13</v>
      </c>
      <c r="H16" s="46" t="s">
        <v>22</v>
      </c>
      <c r="I16" s="21">
        <v>21</v>
      </c>
      <c r="J16" s="46">
        <v>12</v>
      </c>
      <c r="K16" s="46" t="s">
        <v>22</v>
      </c>
      <c r="L16" s="21">
        <v>21</v>
      </c>
      <c r="M16" s="51">
        <f t="shared" si="0"/>
        <v>47</v>
      </c>
      <c r="N16" s="52">
        <f t="shared" si="1"/>
        <v>62</v>
      </c>
      <c r="O16" s="123">
        <f t="shared" si="2"/>
        <v>1</v>
      </c>
      <c r="P16" s="124">
        <f t="shared" si="3"/>
        <v>2</v>
      </c>
      <c r="Q16" s="125">
        <f t="shared" si="4"/>
        <v>0</v>
      </c>
      <c r="R16" s="124">
        <f t="shared" si="5"/>
        <v>1</v>
      </c>
      <c r="S16" s="23"/>
    </row>
    <row r="17" spans="1:19" ht="30" customHeight="1">
      <c r="A17" s="73" t="s">
        <v>41</v>
      </c>
      <c r="B17" s="9" t="s">
        <v>153</v>
      </c>
      <c r="C17" s="9" t="s">
        <v>83</v>
      </c>
      <c r="D17" s="46">
        <v>21</v>
      </c>
      <c r="E17" s="46" t="s">
        <v>22</v>
      </c>
      <c r="F17" s="21">
        <v>15</v>
      </c>
      <c r="G17" s="46">
        <v>21</v>
      </c>
      <c r="H17" s="46" t="s">
        <v>22</v>
      </c>
      <c r="I17" s="21">
        <v>8</v>
      </c>
      <c r="J17" s="46"/>
      <c r="K17" s="46" t="s">
        <v>22</v>
      </c>
      <c r="L17" s="21"/>
      <c r="M17" s="51">
        <f t="shared" si="0"/>
        <v>42</v>
      </c>
      <c r="N17" s="52">
        <f t="shared" si="1"/>
        <v>23</v>
      </c>
      <c r="O17" s="123">
        <f t="shared" si="2"/>
        <v>2</v>
      </c>
      <c r="P17" s="124">
        <f t="shared" si="3"/>
        <v>0</v>
      </c>
      <c r="Q17" s="125">
        <f t="shared" si="4"/>
        <v>1</v>
      </c>
      <c r="R17" s="124">
        <f t="shared" si="5"/>
        <v>0</v>
      </c>
      <c r="S17" s="23"/>
    </row>
    <row r="18" spans="1:19" ht="30" customHeight="1">
      <c r="A18" s="73" t="s">
        <v>42</v>
      </c>
      <c r="B18" s="9" t="s">
        <v>154</v>
      </c>
      <c r="C18" s="9" t="s">
        <v>155</v>
      </c>
      <c r="D18" s="46">
        <v>21</v>
      </c>
      <c r="E18" s="46" t="s">
        <v>22</v>
      </c>
      <c r="F18" s="21">
        <v>15</v>
      </c>
      <c r="G18" s="46">
        <v>21</v>
      </c>
      <c r="H18" s="46" t="s">
        <v>22</v>
      </c>
      <c r="I18" s="21">
        <v>12</v>
      </c>
      <c r="J18" s="46"/>
      <c r="K18" s="46" t="s">
        <v>22</v>
      </c>
      <c r="L18" s="21"/>
      <c r="M18" s="51">
        <f t="shared" si="0"/>
        <v>42</v>
      </c>
      <c r="N18" s="52">
        <f t="shared" si="1"/>
        <v>27</v>
      </c>
      <c r="O18" s="123">
        <f t="shared" si="2"/>
        <v>2</v>
      </c>
      <c r="P18" s="124">
        <f t="shared" si="3"/>
        <v>0</v>
      </c>
      <c r="Q18" s="125">
        <f t="shared" si="4"/>
        <v>1</v>
      </c>
      <c r="R18" s="124">
        <f t="shared" si="5"/>
        <v>0</v>
      </c>
      <c r="S18" s="23"/>
    </row>
    <row r="19" spans="1:19" ht="30" customHeight="1" thickBot="1">
      <c r="A19" s="73" t="s">
        <v>43</v>
      </c>
      <c r="B19" s="59" t="s">
        <v>92</v>
      </c>
      <c r="C19" s="59" t="s">
        <v>85</v>
      </c>
      <c r="D19" s="47">
        <v>22</v>
      </c>
      <c r="E19" s="49" t="s">
        <v>22</v>
      </c>
      <c r="F19" s="24">
        <v>20</v>
      </c>
      <c r="G19" s="47">
        <v>21</v>
      </c>
      <c r="H19" s="49" t="s">
        <v>22</v>
      </c>
      <c r="I19" s="24">
        <v>12</v>
      </c>
      <c r="J19" s="47"/>
      <c r="K19" s="49" t="s">
        <v>22</v>
      </c>
      <c r="L19" s="24"/>
      <c r="M19" s="51">
        <f t="shared" si="0"/>
        <v>43</v>
      </c>
      <c r="N19" s="52">
        <f t="shared" si="1"/>
        <v>32</v>
      </c>
      <c r="O19" s="22">
        <f t="shared" si="2"/>
        <v>2</v>
      </c>
      <c r="P19" s="122">
        <f t="shared" si="3"/>
        <v>0</v>
      </c>
      <c r="Q19" s="22">
        <f t="shared" si="4"/>
        <v>1</v>
      </c>
      <c r="R19" s="122">
        <f t="shared" si="5"/>
        <v>0</v>
      </c>
      <c r="S19" s="26"/>
    </row>
    <row r="20" spans="1:19" ht="34.5" customHeight="1" thickBot="1">
      <c r="A20" s="50" t="s">
        <v>10</v>
      </c>
      <c r="B20" s="60" t="str">
        <f>C8</f>
        <v>ZÁPADNÍ ČECHY</v>
      </c>
      <c r="C20" s="30"/>
      <c r="D20" s="36"/>
      <c r="E20" s="36"/>
      <c r="F20" s="36"/>
      <c r="G20" s="36"/>
      <c r="H20" s="36"/>
      <c r="I20" s="36"/>
      <c r="J20" s="36"/>
      <c r="K20" s="36"/>
      <c r="L20" s="44"/>
      <c r="M20" s="53">
        <f aca="true" t="shared" si="6" ref="M20:R20">SUM(M13:M19)</f>
        <v>329</v>
      </c>
      <c r="N20" s="54">
        <f t="shared" si="6"/>
        <v>265</v>
      </c>
      <c r="O20" s="53">
        <f t="shared" si="6"/>
        <v>13</v>
      </c>
      <c r="P20" s="55">
        <f t="shared" si="6"/>
        <v>3</v>
      </c>
      <c r="Q20" s="53">
        <f t="shared" si="6"/>
        <v>6</v>
      </c>
      <c r="R20" s="54">
        <f t="shared" si="6"/>
        <v>1</v>
      </c>
      <c r="S20" s="1"/>
    </row>
    <row r="21" spans="4:19" ht="15"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8" t="s">
        <v>11</v>
      </c>
    </row>
    <row r="22" ht="12.75">
      <c r="A22" s="31" t="s">
        <v>12</v>
      </c>
    </row>
    <row r="23" ht="12.75"/>
    <row r="24" spans="1:2" ht="19.5" customHeight="1">
      <c r="A24" s="32" t="s">
        <v>13</v>
      </c>
      <c r="B24" s="3" t="s">
        <v>15</v>
      </c>
    </row>
    <row r="25" spans="1:2" ht="19.5" customHeight="1">
      <c r="A25" s="29"/>
      <c r="B25" s="3" t="s">
        <v>15</v>
      </c>
    </row>
    <row r="26" ht="12.75"/>
    <row r="27" spans="1:20" ht="12.75">
      <c r="A27" s="34" t="s">
        <v>16</v>
      </c>
      <c r="C27" s="33"/>
      <c r="D27" s="34" t="s">
        <v>17</v>
      </c>
      <c r="E27" s="34"/>
      <c r="F27" s="3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</row>
    <row r="28" spans="1:20" ht="12.75">
      <c r="A28" s="3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spans="1:20" ht="12.75">
      <c r="A29" s="3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spans="1:20" ht="12.75">
      <c r="A30" s="3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</row>
    <row r="31" spans="1:20" ht="12.75">
      <c r="A31" s="34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</row>
    <row r="32" spans="1:20" ht="12.75">
      <c r="A32" s="35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</row>
  </sheetData>
  <mergeCells count="6">
    <mergeCell ref="A6:S6"/>
    <mergeCell ref="M11:N11"/>
    <mergeCell ref="O11:P11"/>
    <mergeCell ref="Q11:R11"/>
    <mergeCell ref="D11:L11"/>
    <mergeCell ref="P10:S10"/>
  </mergeCells>
  <printOptions horizontalCentered="1"/>
  <pageMargins left="0" right="0" top="0.36" bottom="0.3937007874015748" header="0.24" footer="0.3937007874015748"/>
  <pageSetup fitToHeight="1" fitToWidth="1" horizontalDpi="600" verticalDpi="600" orientation="landscape" paperSize="9" scale="96" r:id="rId2"/>
  <headerFooter alignWithMargins="0">
    <oddFooter>&amp;L&amp;"Space Age,Tučné"&amp;12KADELDESIGN&amp;"Symbol,Obyčejné"&amp;XŇ&amp;"BrushScript BT,Obyčejné"&amp;X,&amp;"Space Age,Obyčejné"&amp;10&amp;D&amp;R&amp;"Arial CE,Tučné"Český badmintonový svaz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workbookViewId="0" topLeftCell="A1">
      <selection activeCell="A1" sqref="A1"/>
    </sheetView>
  </sheetViews>
  <sheetFormatPr defaultColWidth="9.003906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1" ht="12.75"/>
    <row r="2" ht="12.75"/>
    <row r="3" ht="12.75"/>
    <row r="4" ht="12.75"/>
    <row r="5" ht="12.75"/>
    <row r="6" spans="1:19" ht="27" thickBot="1">
      <c r="A6" s="164" t="s">
        <v>0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</row>
    <row r="7" spans="1:19" ht="19.5" customHeight="1" thickBot="1">
      <c r="A7" s="37" t="s">
        <v>1</v>
      </c>
      <c r="B7" s="38"/>
      <c r="C7" s="39" t="s">
        <v>50</v>
      </c>
      <c r="D7" s="38"/>
      <c r="E7" s="38"/>
      <c r="F7" s="38"/>
      <c r="G7" s="38"/>
      <c r="H7" s="38"/>
      <c r="I7" s="38"/>
      <c r="J7" s="39"/>
      <c r="K7" s="39"/>
      <c r="L7" s="39"/>
      <c r="M7" s="38"/>
      <c r="N7" s="38"/>
      <c r="O7" s="38"/>
      <c r="P7" s="38"/>
      <c r="Q7" s="38"/>
      <c r="R7" s="38"/>
      <c r="S7" s="40"/>
    </row>
    <row r="8" spans="1:19" ht="19.5" customHeight="1" thickTop="1">
      <c r="A8" s="4" t="s">
        <v>3</v>
      </c>
      <c r="B8" s="5"/>
      <c r="C8" s="110" t="s">
        <v>68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41" t="s">
        <v>18</v>
      </c>
      <c r="Q8" s="42"/>
      <c r="R8" s="45" t="s">
        <v>51</v>
      </c>
      <c r="S8" s="8"/>
    </row>
    <row r="9" spans="1:19" ht="19.5" customHeight="1">
      <c r="A9" s="4" t="s">
        <v>4</v>
      </c>
      <c r="B9" s="9"/>
      <c r="C9" s="111" t="s">
        <v>71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43" t="s">
        <v>2</v>
      </c>
      <c r="Q9" s="9"/>
      <c r="R9" s="7" t="s">
        <v>35</v>
      </c>
      <c r="S9" s="8"/>
    </row>
    <row r="10" spans="1:19" ht="19.5" customHeight="1" thickBot="1">
      <c r="A10" s="10" t="s">
        <v>5</v>
      </c>
      <c r="B10" s="11"/>
      <c r="C10" s="112" t="s">
        <v>52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70" t="s">
        <v>162</v>
      </c>
      <c r="Q10" s="171"/>
      <c r="R10" s="171"/>
      <c r="S10" s="172"/>
    </row>
    <row r="11" spans="1:19" ht="24.75" customHeight="1">
      <c r="A11" s="14"/>
      <c r="B11" s="2" t="s">
        <v>6</v>
      </c>
      <c r="C11" s="2" t="s">
        <v>7</v>
      </c>
      <c r="D11" s="167" t="s">
        <v>8</v>
      </c>
      <c r="E11" s="168"/>
      <c r="F11" s="168"/>
      <c r="G11" s="168"/>
      <c r="H11" s="168"/>
      <c r="I11" s="168"/>
      <c r="J11" s="168"/>
      <c r="K11" s="168"/>
      <c r="L11" s="169"/>
      <c r="M11" s="165" t="s">
        <v>19</v>
      </c>
      <c r="N11" s="166"/>
      <c r="O11" s="165" t="s">
        <v>20</v>
      </c>
      <c r="P11" s="166"/>
      <c r="Q11" s="165" t="s">
        <v>21</v>
      </c>
      <c r="R11" s="166"/>
      <c r="S11" s="74" t="s">
        <v>9</v>
      </c>
    </row>
    <row r="12" spans="1:19" ht="9.75" customHeight="1" thickBot="1">
      <c r="A12" s="15"/>
      <c r="B12" s="16"/>
      <c r="C12" s="17"/>
      <c r="D12" s="75">
        <v>1</v>
      </c>
      <c r="E12" s="75"/>
      <c r="F12" s="75"/>
      <c r="G12" s="75">
        <v>2</v>
      </c>
      <c r="H12" s="75"/>
      <c r="I12" s="75"/>
      <c r="J12" s="75">
        <v>3</v>
      </c>
      <c r="K12" s="76"/>
      <c r="L12" s="77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120" t="s">
        <v>14</v>
      </c>
      <c r="B13" s="57" t="s">
        <v>93</v>
      </c>
      <c r="C13" s="58" t="s">
        <v>140</v>
      </c>
      <c r="D13" s="46">
        <v>21</v>
      </c>
      <c r="E13" s="48"/>
      <c r="F13" s="21">
        <v>12</v>
      </c>
      <c r="G13" s="46">
        <v>21</v>
      </c>
      <c r="H13" s="48"/>
      <c r="I13" s="21">
        <v>17</v>
      </c>
      <c r="J13" s="46"/>
      <c r="K13" s="48" t="s">
        <v>22</v>
      </c>
      <c r="L13" s="21"/>
      <c r="M13" s="51">
        <f aca="true" t="shared" si="0" ref="M13:M19">D13+G13+J13</f>
        <v>42</v>
      </c>
      <c r="N13" s="52">
        <f aca="true" t="shared" si="1" ref="N13:N19">F13+I13+L13</f>
        <v>29</v>
      </c>
      <c r="O13" s="25">
        <f aca="true" t="shared" si="2" ref="O13:O19">IF(D13&gt;F13,1,0)+IF(G13&gt;I13,1,0)+IF(J13&gt;L13,1,0)</f>
        <v>2</v>
      </c>
      <c r="P13" s="121">
        <f aca="true" t="shared" si="3" ref="P13:P19">IF(D13&lt;F13,1,0)+IF(G13&lt;I13,1,0)+IF(J13&lt;L13,1,0)</f>
        <v>0</v>
      </c>
      <c r="Q13" s="25">
        <f aca="true" t="shared" si="4" ref="Q13:Q19">IF(O13+P13&lt;2,0,IF(O13&gt;P13,1,0))</f>
        <v>1</v>
      </c>
      <c r="R13" s="121">
        <f aca="true" t="shared" si="5" ref="R13:R19">IF(O13+P13&lt;2,0,IF(O13&lt;P13,1,0))</f>
        <v>0</v>
      </c>
      <c r="S13" s="23"/>
    </row>
    <row r="14" spans="1:19" ht="30" customHeight="1">
      <c r="A14" s="73" t="s">
        <v>38</v>
      </c>
      <c r="B14" s="57" t="s">
        <v>94</v>
      </c>
      <c r="C14" s="58" t="s">
        <v>141</v>
      </c>
      <c r="D14" s="46">
        <v>21</v>
      </c>
      <c r="E14" s="46"/>
      <c r="F14" s="21">
        <v>15</v>
      </c>
      <c r="G14" s="46">
        <v>21</v>
      </c>
      <c r="H14" s="46"/>
      <c r="I14" s="21">
        <v>18</v>
      </c>
      <c r="J14" s="46"/>
      <c r="K14" s="46" t="s">
        <v>22</v>
      </c>
      <c r="L14" s="21"/>
      <c r="M14" s="51">
        <f t="shared" si="0"/>
        <v>42</v>
      </c>
      <c r="N14" s="52">
        <f t="shared" si="1"/>
        <v>33</v>
      </c>
      <c r="O14" s="123">
        <f t="shared" si="2"/>
        <v>2</v>
      </c>
      <c r="P14" s="124">
        <f t="shared" si="3"/>
        <v>0</v>
      </c>
      <c r="Q14" s="125">
        <f t="shared" si="4"/>
        <v>1</v>
      </c>
      <c r="R14" s="124">
        <f t="shared" si="5"/>
        <v>0</v>
      </c>
      <c r="S14" s="23"/>
    </row>
    <row r="15" spans="1:19" ht="30" customHeight="1">
      <c r="A15" s="73" t="s">
        <v>37</v>
      </c>
      <c r="B15" s="57" t="s">
        <v>129</v>
      </c>
      <c r="C15" s="58" t="s">
        <v>142</v>
      </c>
      <c r="D15" s="46">
        <v>18</v>
      </c>
      <c r="E15" s="46"/>
      <c r="F15" s="21">
        <v>21</v>
      </c>
      <c r="G15" s="46">
        <v>10</v>
      </c>
      <c r="H15" s="46"/>
      <c r="I15" s="21">
        <v>21</v>
      </c>
      <c r="J15" s="46"/>
      <c r="K15" s="46" t="s">
        <v>22</v>
      </c>
      <c r="L15" s="21"/>
      <c r="M15" s="51">
        <f t="shared" si="0"/>
        <v>28</v>
      </c>
      <c r="N15" s="52">
        <f t="shared" si="1"/>
        <v>42</v>
      </c>
      <c r="O15" s="123">
        <f t="shared" si="2"/>
        <v>0</v>
      </c>
      <c r="P15" s="124">
        <f t="shared" si="3"/>
        <v>2</v>
      </c>
      <c r="Q15" s="125">
        <f t="shared" si="4"/>
        <v>0</v>
      </c>
      <c r="R15" s="124">
        <f t="shared" si="5"/>
        <v>1</v>
      </c>
      <c r="S15" s="23"/>
    </row>
    <row r="16" spans="1:19" ht="30" customHeight="1">
      <c r="A16" s="73" t="s">
        <v>40</v>
      </c>
      <c r="B16" s="9" t="s">
        <v>96</v>
      </c>
      <c r="C16" s="9" t="s">
        <v>127</v>
      </c>
      <c r="D16" s="46">
        <v>19</v>
      </c>
      <c r="E16" s="46" t="s">
        <v>22</v>
      </c>
      <c r="F16" s="21">
        <v>21</v>
      </c>
      <c r="G16" s="46">
        <v>14</v>
      </c>
      <c r="H16" s="46" t="s">
        <v>22</v>
      </c>
      <c r="I16" s="21">
        <v>21</v>
      </c>
      <c r="J16" s="46"/>
      <c r="K16" s="46" t="s">
        <v>22</v>
      </c>
      <c r="L16" s="21"/>
      <c r="M16" s="51">
        <f t="shared" si="0"/>
        <v>33</v>
      </c>
      <c r="N16" s="52">
        <f t="shared" si="1"/>
        <v>42</v>
      </c>
      <c r="O16" s="123">
        <f t="shared" si="2"/>
        <v>0</v>
      </c>
      <c r="P16" s="124">
        <f t="shared" si="3"/>
        <v>2</v>
      </c>
      <c r="Q16" s="125">
        <f t="shared" si="4"/>
        <v>0</v>
      </c>
      <c r="R16" s="124">
        <f t="shared" si="5"/>
        <v>1</v>
      </c>
      <c r="S16" s="23"/>
    </row>
    <row r="17" spans="1:19" ht="30" customHeight="1">
      <c r="A17" s="73" t="s">
        <v>41</v>
      </c>
      <c r="B17" s="9" t="s">
        <v>130</v>
      </c>
      <c r="C17" s="9" t="s">
        <v>124</v>
      </c>
      <c r="D17" s="46">
        <v>21</v>
      </c>
      <c r="E17" s="46" t="s">
        <v>22</v>
      </c>
      <c r="F17" s="21">
        <v>7</v>
      </c>
      <c r="G17" s="46">
        <v>21</v>
      </c>
      <c r="H17" s="46" t="s">
        <v>22</v>
      </c>
      <c r="I17" s="21">
        <v>13</v>
      </c>
      <c r="J17" s="46"/>
      <c r="K17" s="46" t="s">
        <v>22</v>
      </c>
      <c r="L17" s="21"/>
      <c r="M17" s="51">
        <f t="shared" si="0"/>
        <v>42</v>
      </c>
      <c r="N17" s="52">
        <f t="shared" si="1"/>
        <v>20</v>
      </c>
      <c r="O17" s="123">
        <f t="shared" si="2"/>
        <v>2</v>
      </c>
      <c r="P17" s="124">
        <f t="shared" si="3"/>
        <v>0</v>
      </c>
      <c r="Q17" s="125">
        <f t="shared" si="4"/>
        <v>1</v>
      </c>
      <c r="R17" s="124">
        <f t="shared" si="5"/>
        <v>0</v>
      </c>
      <c r="S17" s="23"/>
    </row>
    <row r="18" spans="1:19" ht="30" customHeight="1">
      <c r="A18" s="73" t="s">
        <v>42</v>
      </c>
      <c r="B18" s="9" t="s">
        <v>131</v>
      </c>
      <c r="C18" s="9" t="s">
        <v>143</v>
      </c>
      <c r="D18" s="46">
        <v>21</v>
      </c>
      <c r="E18" s="46" t="s">
        <v>22</v>
      </c>
      <c r="F18" s="21">
        <v>11</v>
      </c>
      <c r="G18" s="46">
        <v>21</v>
      </c>
      <c r="H18" s="46" t="s">
        <v>22</v>
      </c>
      <c r="I18" s="21">
        <v>4</v>
      </c>
      <c r="J18" s="46"/>
      <c r="K18" s="46" t="s">
        <v>22</v>
      </c>
      <c r="L18" s="21"/>
      <c r="M18" s="51">
        <f t="shared" si="0"/>
        <v>42</v>
      </c>
      <c r="N18" s="52">
        <f t="shared" si="1"/>
        <v>15</v>
      </c>
      <c r="O18" s="123">
        <f t="shared" si="2"/>
        <v>2</v>
      </c>
      <c r="P18" s="124">
        <f t="shared" si="3"/>
        <v>0</v>
      </c>
      <c r="Q18" s="125">
        <f t="shared" si="4"/>
        <v>1</v>
      </c>
      <c r="R18" s="124">
        <f t="shared" si="5"/>
        <v>0</v>
      </c>
      <c r="S18" s="23"/>
    </row>
    <row r="19" spans="1:19" ht="30" customHeight="1" thickBot="1">
      <c r="A19" s="73" t="s">
        <v>43</v>
      </c>
      <c r="B19" s="59" t="s">
        <v>99</v>
      </c>
      <c r="C19" s="59" t="s">
        <v>144</v>
      </c>
      <c r="D19" s="47">
        <v>21</v>
      </c>
      <c r="E19" s="49" t="s">
        <v>22</v>
      </c>
      <c r="F19" s="24">
        <v>15</v>
      </c>
      <c r="G19" s="47">
        <v>17</v>
      </c>
      <c r="H19" s="49" t="s">
        <v>22</v>
      </c>
      <c r="I19" s="24">
        <v>21</v>
      </c>
      <c r="J19" s="47">
        <v>21</v>
      </c>
      <c r="K19" s="49" t="s">
        <v>22</v>
      </c>
      <c r="L19" s="24">
        <v>18</v>
      </c>
      <c r="M19" s="51">
        <f t="shared" si="0"/>
        <v>59</v>
      </c>
      <c r="N19" s="52">
        <f t="shared" si="1"/>
        <v>54</v>
      </c>
      <c r="O19" s="22">
        <f t="shared" si="2"/>
        <v>2</v>
      </c>
      <c r="P19" s="122">
        <f t="shared" si="3"/>
        <v>1</v>
      </c>
      <c r="Q19" s="22">
        <f t="shared" si="4"/>
        <v>1</v>
      </c>
      <c r="R19" s="122">
        <f t="shared" si="5"/>
        <v>0</v>
      </c>
      <c r="S19" s="26"/>
    </row>
    <row r="20" spans="1:19" ht="34.5" customHeight="1" thickBot="1">
      <c r="A20" s="50" t="s">
        <v>10</v>
      </c>
      <c r="B20" s="60" t="str">
        <f>C8</f>
        <v>SEVERNÍ MORAVA</v>
      </c>
      <c r="C20" s="30"/>
      <c r="D20" s="36"/>
      <c r="E20" s="36"/>
      <c r="F20" s="36"/>
      <c r="G20" s="36"/>
      <c r="H20" s="36"/>
      <c r="I20" s="36"/>
      <c r="J20" s="36"/>
      <c r="K20" s="36"/>
      <c r="L20" s="44"/>
      <c r="M20" s="53">
        <f aca="true" t="shared" si="6" ref="M20:R20">SUM(M13:M19)</f>
        <v>288</v>
      </c>
      <c r="N20" s="54">
        <f t="shared" si="6"/>
        <v>235</v>
      </c>
      <c r="O20" s="53">
        <f t="shared" si="6"/>
        <v>10</v>
      </c>
      <c r="P20" s="55">
        <f t="shared" si="6"/>
        <v>5</v>
      </c>
      <c r="Q20" s="53">
        <f t="shared" si="6"/>
        <v>5</v>
      </c>
      <c r="R20" s="54">
        <f t="shared" si="6"/>
        <v>2</v>
      </c>
      <c r="S20" s="1"/>
    </row>
    <row r="21" spans="4:19" ht="15"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8" t="s">
        <v>11</v>
      </c>
    </row>
    <row r="22" ht="12.75">
      <c r="A22" s="31" t="s">
        <v>12</v>
      </c>
    </row>
    <row r="23" ht="12.75"/>
    <row r="24" spans="1:2" ht="19.5" customHeight="1">
      <c r="A24" s="32" t="s">
        <v>13</v>
      </c>
      <c r="B24" s="3" t="s">
        <v>15</v>
      </c>
    </row>
    <row r="25" spans="1:2" ht="19.5" customHeight="1">
      <c r="A25" s="29"/>
      <c r="B25" s="3" t="s">
        <v>15</v>
      </c>
    </row>
    <row r="26" ht="12.75"/>
    <row r="27" spans="1:20" ht="12.75">
      <c r="A27" s="34" t="s">
        <v>16</v>
      </c>
      <c r="C27" s="33"/>
      <c r="D27" s="34" t="s">
        <v>17</v>
      </c>
      <c r="E27" s="34"/>
      <c r="F27" s="3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</row>
    <row r="28" spans="1:20" ht="12.75">
      <c r="A28" s="3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spans="1:20" ht="12.75">
      <c r="A29" s="3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spans="1:20" ht="12.75">
      <c r="A30" s="3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</row>
    <row r="31" spans="1:20" ht="12.75">
      <c r="A31" s="34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</row>
    <row r="32" spans="1:20" ht="12.75">
      <c r="A32" s="35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</row>
  </sheetData>
  <mergeCells count="6">
    <mergeCell ref="A6:S6"/>
    <mergeCell ref="M11:N11"/>
    <mergeCell ref="O11:P11"/>
    <mergeCell ref="Q11:R11"/>
    <mergeCell ref="D11:L11"/>
    <mergeCell ref="P10:S10"/>
  </mergeCells>
  <printOptions horizontalCentered="1"/>
  <pageMargins left="0" right="0" top="0.36" bottom="0.3937007874015748" header="0.24" footer="0.3937007874015748"/>
  <pageSetup fitToHeight="1" fitToWidth="1" horizontalDpi="600" verticalDpi="600" orientation="landscape" paperSize="9" scale="96" r:id="rId2"/>
  <headerFooter alignWithMargins="0">
    <oddFooter>&amp;L&amp;"Space Age,Tučné"&amp;12KADELDESIGN&amp;"Symbol,Obyčejné"&amp;XŇ&amp;"BrushScript BT,Obyčejné"&amp;X,&amp;"Space Age,Obyčejné"&amp;10&amp;D&amp;R&amp;"Arial CE,Tučné"Český badmintonový svaz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workbookViewId="0" topLeftCell="A1">
      <selection activeCell="A1" sqref="A1"/>
    </sheetView>
  </sheetViews>
  <sheetFormatPr defaultColWidth="9.003906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1" ht="12.75"/>
    <row r="2" ht="12.75"/>
    <row r="3" ht="12.75"/>
    <row r="4" ht="12.75"/>
    <row r="5" ht="12.75"/>
    <row r="6" spans="1:19" ht="27" thickBot="1">
      <c r="A6" s="164" t="s">
        <v>0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</row>
    <row r="7" spans="1:19" ht="19.5" customHeight="1" thickBot="1">
      <c r="A7" s="37" t="s">
        <v>1</v>
      </c>
      <c r="B7" s="38"/>
      <c r="C7" s="39" t="s">
        <v>50</v>
      </c>
      <c r="D7" s="38"/>
      <c r="E7" s="38"/>
      <c r="F7" s="38"/>
      <c r="G7" s="38"/>
      <c r="H7" s="38"/>
      <c r="I7" s="38"/>
      <c r="J7" s="39"/>
      <c r="K7" s="39"/>
      <c r="L7" s="39"/>
      <c r="M7" s="38"/>
      <c r="N7" s="38"/>
      <c r="O7" s="38"/>
      <c r="P7" s="38"/>
      <c r="Q7" s="38"/>
      <c r="R7" s="38"/>
      <c r="S7" s="40"/>
    </row>
    <row r="8" spans="1:19" ht="19.5" customHeight="1" thickTop="1">
      <c r="A8" s="4" t="s">
        <v>3</v>
      </c>
      <c r="B8" s="5"/>
      <c r="C8" s="110" t="s">
        <v>70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41" t="s">
        <v>18</v>
      </c>
      <c r="Q8" s="42"/>
      <c r="R8" s="45" t="s">
        <v>51</v>
      </c>
      <c r="S8" s="8"/>
    </row>
    <row r="9" spans="1:19" ht="19.5" customHeight="1">
      <c r="A9" s="4" t="s">
        <v>4</v>
      </c>
      <c r="B9" s="9"/>
      <c r="C9" s="111" t="s">
        <v>69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43" t="s">
        <v>2</v>
      </c>
      <c r="Q9" s="9"/>
      <c r="R9" s="7" t="s">
        <v>35</v>
      </c>
      <c r="S9" s="8"/>
    </row>
    <row r="10" spans="1:19" ht="19.5" customHeight="1" thickBot="1">
      <c r="A10" s="10" t="s">
        <v>5</v>
      </c>
      <c r="B10" s="11"/>
      <c r="C10" s="112" t="s">
        <v>52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70" t="s">
        <v>162</v>
      </c>
      <c r="Q10" s="171"/>
      <c r="R10" s="171"/>
      <c r="S10" s="172"/>
    </row>
    <row r="11" spans="1:19" ht="24.75" customHeight="1">
      <c r="A11" s="14"/>
      <c r="B11" s="2" t="s">
        <v>6</v>
      </c>
      <c r="C11" s="2" t="s">
        <v>7</v>
      </c>
      <c r="D11" s="167" t="s">
        <v>8</v>
      </c>
      <c r="E11" s="168"/>
      <c r="F11" s="168"/>
      <c r="G11" s="168"/>
      <c r="H11" s="168"/>
      <c r="I11" s="168"/>
      <c r="J11" s="168"/>
      <c r="K11" s="168"/>
      <c r="L11" s="169"/>
      <c r="M11" s="165" t="s">
        <v>19</v>
      </c>
      <c r="N11" s="166"/>
      <c r="O11" s="165" t="s">
        <v>20</v>
      </c>
      <c r="P11" s="166"/>
      <c r="Q11" s="165" t="s">
        <v>21</v>
      </c>
      <c r="R11" s="166"/>
      <c r="S11" s="74" t="s">
        <v>9</v>
      </c>
    </row>
    <row r="12" spans="1:19" ht="9.75" customHeight="1" thickBot="1">
      <c r="A12" s="15"/>
      <c r="B12" s="16"/>
      <c r="C12" s="17"/>
      <c r="D12" s="75">
        <v>1</v>
      </c>
      <c r="E12" s="75"/>
      <c r="F12" s="75"/>
      <c r="G12" s="75">
        <v>2</v>
      </c>
      <c r="H12" s="75"/>
      <c r="I12" s="75"/>
      <c r="J12" s="75">
        <v>3</v>
      </c>
      <c r="K12" s="76"/>
      <c r="L12" s="77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120" t="s">
        <v>14</v>
      </c>
      <c r="B13" s="57" t="s">
        <v>114</v>
      </c>
      <c r="C13" s="58" t="s">
        <v>132</v>
      </c>
      <c r="D13" s="46">
        <v>21</v>
      </c>
      <c r="E13" s="48"/>
      <c r="F13" s="21">
        <v>17</v>
      </c>
      <c r="G13" s="46">
        <v>21</v>
      </c>
      <c r="H13" s="48"/>
      <c r="I13" s="21">
        <v>13</v>
      </c>
      <c r="J13" s="46"/>
      <c r="K13" s="48" t="s">
        <v>22</v>
      </c>
      <c r="L13" s="21"/>
      <c r="M13" s="51">
        <f aca="true" t="shared" si="0" ref="M13:M19">D13+G13+J13</f>
        <v>42</v>
      </c>
      <c r="N13" s="52">
        <f aca="true" t="shared" si="1" ref="N13:N19">F13+I13+L13</f>
        <v>30</v>
      </c>
      <c r="O13" s="25">
        <f aca="true" t="shared" si="2" ref="O13:O19">IF(D13&gt;F13,1,0)+IF(G13&gt;I13,1,0)+IF(J13&gt;L13,1,0)</f>
        <v>2</v>
      </c>
      <c r="P13" s="121">
        <f aca="true" t="shared" si="3" ref="P13:P19">IF(D13&lt;F13,1,0)+IF(G13&lt;I13,1,0)+IF(J13&lt;L13,1,0)</f>
        <v>0</v>
      </c>
      <c r="Q13" s="25">
        <f aca="true" t="shared" si="4" ref="Q13:Q19">IF(O13+P13&lt;2,0,IF(O13&gt;P13,1,0))</f>
        <v>1</v>
      </c>
      <c r="R13" s="121">
        <f aca="true" t="shared" si="5" ref="R13:R19">IF(O13+P13&lt;2,0,IF(O13&lt;P13,1,0))</f>
        <v>0</v>
      </c>
      <c r="S13" s="23"/>
    </row>
    <row r="14" spans="1:19" ht="30" customHeight="1">
      <c r="A14" s="73" t="s">
        <v>38</v>
      </c>
      <c r="B14" s="57" t="s">
        <v>137</v>
      </c>
      <c r="C14" s="58" t="s">
        <v>101</v>
      </c>
      <c r="D14" s="46">
        <v>13</v>
      </c>
      <c r="E14" s="46"/>
      <c r="F14" s="21">
        <v>21</v>
      </c>
      <c r="G14" s="46">
        <v>21</v>
      </c>
      <c r="H14" s="46"/>
      <c r="I14" s="21">
        <v>10</v>
      </c>
      <c r="J14" s="46">
        <v>21</v>
      </c>
      <c r="K14" s="46" t="s">
        <v>22</v>
      </c>
      <c r="L14" s="21">
        <v>13</v>
      </c>
      <c r="M14" s="51">
        <f t="shared" si="0"/>
        <v>55</v>
      </c>
      <c r="N14" s="52">
        <f t="shared" si="1"/>
        <v>44</v>
      </c>
      <c r="O14" s="123">
        <f t="shared" si="2"/>
        <v>2</v>
      </c>
      <c r="P14" s="124">
        <f t="shared" si="3"/>
        <v>1</v>
      </c>
      <c r="Q14" s="125">
        <f t="shared" si="4"/>
        <v>1</v>
      </c>
      <c r="R14" s="124">
        <f t="shared" si="5"/>
        <v>0</v>
      </c>
      <c r="S14" s="23"/>
    </row>
    <row r="15" spans="1:19" ht="30" customHeight="1">
      <c r="A15" s="73" t="s">
        <v>37</v>
      </c>
      <c r="B15" s="57" t="s">
        <v>116</v>
      </c>
      <c r="C15" s="58" t="s">
        <v>133</v>
      </c>
      <c r="D15" s="46">
        <v>21</v>
      </c>
      <c r="E15" s="46"/>
      <c r="F15" s="21">
        <v>11</v>
      </c>
      <c r="G15" s="46">
        <v>21</v>
      </c>
      <c r="H15" s="46"/>
      <c r="I15" s="21">
        <v>11</v>
      </c>
      <c r="J15" s="46"/>
      <c r="K15" s="46" t="s">
        <v>22</v>
      </c>
      <c r="L15" s="21"/>
      <c r="M15" s="51">
        <f t="shared" si="0"/>
        <v>42</v>
      </c>
      <c r="N15" s="52">
        <f t="shared" si="1"/>
        <v>22</v>
      </c>
      <c r="O15" s="123">
        <f t="shared" si="2"/>
        <v>2</v>
      </c>
      <c r="P15" s="124">
        <f t="shared" si="3"/>
        <v>0</v>
      </c>
      <c r="Q15" s="125">
        <f t="shared" si="4"/>
        <v>1</v>
      </c>
      <c r="R15" s="124">
        <f t="shared" si="5"/>
        <v>0</v>
      </c>
      <c r="S15" s="23"/>
    </row>
    <row r="16" spans="1:19" ht="30" customHeight="1">
      <c r="A16" s="73" t="s">
        <v>40</v>
      </c>
      <c r="B16" s="9" t="s">
        <v>117</v>
      </c>
      <c r="C16" s="9" t="s">
        <v>104</v>
      </c>
      <c r="D16" s="46">
        <v>21</v>
      </c>
      <c r="E16" s="46" t="s">
        <v>22</v>
      </c>
      <c r="F16" s="21">
        <v>10</v>
      </c>
      <c r="G16" s="46">
        <v>21</v>
      </c>
      <c r="H16" s="46" t="s">
        <v>22</v>
      </c>
      <c r="I16" s="21">
        <v>13</v>
      </c>
      <c r="J16" s="46"/>
      <c r="K16" s="46" t="s">
        <v>22</v>
      </c>
      <c r="L16" s="21"/>
      <c r="M16" s="51">
        <f t="shared" si="0"/>
        <v>42</v>
      </c>
      <c r="N16" s="52">
        <f t="shared" si="1"/>
        <v>23</v>
      </c>
      <c r="O16" s="123">
        <f t="shared" si="2"/>
        <v>2</v>
      </c>
      <c r="P16" s="124">
        <f t="shared" si="3"/>
        <v>0</v>
      </c>
      <c r="Q16" s="125">
        <f t="shared" si="4"/>
        <v>1</v>
      </c>
      <c r="R16" s="124">
        <f t="shared" si="5"/>
        <v>0</v>
      </c>
      <c r="S16" s="23"/>
    </row>
    <row r="17" spans="1:19" ht="30" customHeight="1">
      <c r="A17" s="73" t="s">
        <v>41</v>
      </c>
      <c r="B17" s="9" t="s">
        <v>138</v>
      </c>
      <c r="C17" s="9" t="s">
        <v>134</v>
      </c>
      <c r="D17" s="46">
        <v>21</v>
      </c>
      <c r="E17" s="46" t="s">
        <v>22</v>
      </c>
      <c r="F17" s="21">
        <v>13</v>
      </c>
      <c r="G17" s="46">
        <v>21</v>
      </c>
      <c r="H17" s="46" t="s">
        <v>22</v>
      </c>
      <c r="I17" s="21">
        <v>13</v>
      </c>
      <c r="J17" s="46"/>
      <c r="K17" s="46" t="s">
        <v>22</v>
      </c>
      <c r="L17" s="21"/>
      <c r="M17" s="51">
        <f t="shared" si="0"/>
        <v>42</v>
      </c>
      <c r="N17" s="52">
        <f t="shared" si="1"/>
        <v>26</v>
      </c>
      <c r="O17" s="123">
        <f t="shared" si="2"/>
        <v>2</v>
      </c>
      <c r="P17" s="124">
        <f t="shared" si="3"/>
        <v>0</v>
      </c>
      <c r="Q17" s="125">
        <f t="shared" si="4"/>
        <v>1</v>
      </c>
      <c r="R17" s="124">
        <f t="shared" si="5"/>
        <v>0</v>
      </c>
      <c r="S17" s="23"/>
    </row>
    <row r="18" spans="1:19" ht="30" customHeight="1">
      <c r="A18" s="73" t="s">
        <v>42</v>
      </c>
      <c r="B18" s="9" t="s">
        <v>139</v>
      </c>
      <c r="C18" s="9" t="s">
        <v>135</v>
      </c>
      <c r="D18" s="46">
        <v>24</v>
      </c>
      <c r="E18" s="46" t="s">
        <v>22</v>
      </c>
      <c r="F18" s="21">
        <v>26</v>
      </c>
      <c r="G18" s="46">
        <v>21</v>
      </c>
      <c r="H18" s="46" t="s">
        <v>22</v>
      </c>
      <c r="I18" s="21">
        <v>15</v>
      </c>
      <c r="J18" s="46">
        <v>21</v>
      </c>
      <c r="K18" s="46" t="s">
        <v>22</v>
      </c>
      <c r="L18" s="21">
        <v>15</v>
      </c>
      <c r="M18" s="51">
        <f t="shared" si="0"/>
        <v>66</v>
      </c>
      <c r="N18" s="52">
        <f t="shared" si="1"/>
        <v>56</v>
      </c>
      <c r="O18" s="123">
        <f t="shared" si="2"/>
        <v>2</v>
      </c>
      <c r="P18" s="124">
        <f t="shared" si="3"/>
        <v>1</v>
      </c>
      <c r="Q18" s="125">
        <f t="shared" si="4"/>
        <v>1</v>
      </c>
      <c r="R18" s="124">
        <f t="shared" si="5"/>
        <v>0</v>
      </c>
      <c r="S18" s="23"/>
    </row>
    <row r="19" spans="1:19" ht="30" customHeight="1" thickBot="1">
      <c r="A19" s="73" t="s">
        <v>43</v>
      </c>
      <c r="B19" s="59" t="s">
        <v>120</v>
      </c>
      <c r="C19" s="59" t="s">
        <v>136</v>
      </c>
      <c r="D19" s="47">
        <v>13</v>
      </c>
      <c r="E19" s="49" t="s">
        <v>22</v>
      </c>
      <c r="F19" s="24">
        <v>21</v>
      </c>
      <c r="G19" s="47">
        <v>21</v>
      </c>
      <c r="H19" s="49" t="s">
        <v>22</v>
      </c>
      <c r="I19" s="24">
        <v>18</v>
      </c>
      <c r="J19" s="47">
        <v>13</v>
      </c>
      <c r="K19" s="49" t="s">
        <v>22</v>
      </c>
      <c r="L19" s="24">
        <v>21</v>
      </c>
      <c r="M19" s="51">
        <f t="shared" si="0"/>
        <v>47</v>
      </c>
      <c r="N19" s="52">
        <f t="shared" si="1"/>
        <v>60</v>
      </c>
      <c r="O19" s="22">
        <f t="shared" si="2"/>
        <v>1</v>
      </c>
      <c r="P19" s="122">
        <f t="shared" si="3"/>
        <v>2</v>
      </c>
      <c r="Q19" s="22">
        <f t="shared" si="4"/>
        <v>0</v>
      </c>
      <c r="R19" s="122">
        <f t="shared" si="5"/>
        <v>1</v>
      </c>
      <c r="S19" s="26"/>
    </row>
    <row r="20" spans="1:19" ht="34.5" customHeight="1" thickBot="1">
      <c r="A20" s="50" t="s">
        <v>10</v>
      </c>
      <c r="B20" s="60" t="str">
        <f>C8</f>
        <v>JIŽNÍ ČECHY</v>
      </c>
      <c r="C20" s="30"/>
      <c r="D20" s="36"/>
      <c r="E20" s="36"/>
      <c r="F20" s="36"/>
      <c r="G20" s="36"/>
      <c r="H20" s="36"/>
      <c r="I20" s="36"/>
      <c r="J20" s="36"/>
      <c r="K20" s="36"/>
      <c r="L20" s="44"/>
      <c r="M20" s="53">
        <f aca="true" t="shared" si="6" ref="M20:R20">SUM(M13:M19)</f>
        <v>336</v>
      </c>
      <c r="N20" s="54">
        <f t="shared" si="6"/>
        <v>261</v>
      </c>
      <c r="O20" s="53">
        <f t="shared" si="6"/>
        <v>13</v>
      </c>
      <c r="P20" s="55">
        <f t="shared" si="6"/>
        <v>4</v>
      </c>
      <c r="Q20" s="53">
        <f t="shared" si="6"/>
        <v>6</v>
      </c>
      <c r="R20" s="54">
        <f t="shared" si="6"/>
        <v>1</v>
      </c>
      <c r="S20" s="1"/>
    </row>
    <row r="21" spans="4:19" ht="15"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8" t="s">
        <v>11</v>
      </c>
    </row>
    <row r="22" ht="12.75">
      <c r="A22" s="31" t="s">
        <v>12</v>
      </c>
    </row>
    <row r="23" ht="12.75"/>
    <row r="24" spans="1:2" ht="19.5" customHeight="1">
      <c r="A24" s="32" t="s">
        <v>13</v>
      </c>
      <c r="B24" s="3" t="s">
        <v>15</v>
      </c>
    </row>
    <row r="25" spans="1:2" ht="19.5" customHeight="1">
      <c r="A25" s="29"/>
      <c r="B25" s="3" t="s">
        <v>15</v>
      </c>
    </row>
    <row r="26" ht="12.75"/>
    <row r="27" spans="1:20" ht="12.75">
      <c r="A27" s="34" t="s">
        <v>16</v>
      </c>
      <c r="C27" s="33"/>
      <c r="D27" s="34" t="s">
        <v>17</v>
      </c>
      <c r="E27" s="34"/>
      <c r="F27" s="3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</row>
    <row r="28" spans="1:20" ht="12.75">
      <c r="A28" s="3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spans="1:20" ht="12.75">
      <c r="A29" s="3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spans="1:20" ht="12.75">
      <c r="A30" s="3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</row>
    <row r="31" spans="1:20" ht="12.75">
      <c r="A31" s="34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</row>
    <row r="32" spans="1:20" ht="12.75">
      <c r="A32" s="35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</row>
  </sheetData>
  <mergeCells count="6">
    <mergeCell ref="A6:S6"/>
    <mergeCell ref="M11:N11"/>
    <mergeCell ref="O11:P11"/>
    <mergeCell ref="Q11:R11"/>
    <mergeCell ref="D11:L11"/>
    <mergeCell ref="P10:S10"/>
  </mergeCells>
  <printOptions horizontalCentered="1"/>
  <pageMargins left="0" right="0" top="0.36" bottom="0.3937007874015748" header="0.24" footer="0.3937007874015748"/>
  <pageSetup fitToHeight="1" fitToWidth="1" horizontalDpi="600" verticalDpi="600" orientation="landscape" paperSize="9" scale="96" r:id="rId2"/>
  <headerFooter alignWithMargins="0">
    <oddFooter>&amp;L&amp;"Space Age,Tučné"&amp;12KADELDESIGN&amp;"Symbol,Obyčejné"&amp;XŇ&amp;"BrushScript BT,Obyčejné"&amp;X,&amp;"Space Age,Obyčejné"&amp;10&amp;D&amp;R&amp;"Arial CE,Tučné"Český badmintonový svaz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workbookViewId="0" topLeftCell="A1">
      <selection activeCell="A1" sqref="A1"/>
    </sheetView>
  </sheetViews>
  <sheetFormatPr defaultColWidth="9.003906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1" ht="12.75"/>
    <row r="2" ht="12.75"/>
    <row r="3" ht="12.75"/>
    <row r="4" ht="12.75"/>
    <row r="5" ht="12.75"/>
    <row r="6" spans="1:19" ht="27" thickBot="1">
      <c r="A6" s="164" t="s">
        <v>0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</row>
    <row r="7" spans="1:19" ht="19.5" customHeight="1" thickBot="1">
      <c r="A7" s="37" t="s">
        <v>1</v>
      </c>
      <c r="B7" s="38"/>
      <c r="C7" s="39" t="s">
        <v>50</v>
      </c>
      <c r="D7" s="38"/>
      <c r="E7" s="38"/>
      <c r="F7" s="38"/>
      <c r="G7" s="38"/>
      <c r="H7" s="38"/>
      <c r="I7" s="38"/>
      <c r="J7" s="39"/>
      <c r="K7" s="39"/>
      <c r="L7" s="39"/>
      <c r="M7" s="38"/>
      <c r="N7" s="38"/>
      <c r="O7" s="38"/>
      <c r="P7" s="38"/>
      <c r="Q7" s="38"/>
      <c r="R7" s="38"/>
      <c r="S7" s="40"/>
    </row>
    <row r="8" spans="1:19" ht="19.5" customHeight="1" thickTop="1">
      <c r="A8" s="4" t="s">
        <v>3</v>
      </c>
      <c r="B8" s="5"/>
      <c r="C8" s="110" t="s">
        <v>67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41" t="s">
        <v>18</v>
      </c>
      <c r="Q8" s="42"/>
      <c r="R8" s="45" t="s">
        <v>51</v>
      </c>
      <c r="S8" s="8"/>
    </row>
    <row r="9" spans="1:19" ht="19.5" customHeight="1">
      <c r="A9" s="4" t="s">
        <v>4</v>
      </c>
      <c r="B9" s="9"/>
      <c r="C9" s="111" t="s">
        <v>190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43" t="s">
        <v>2</v>
      </c>
      <c r="Q9" s="9"/>
      <c r="R9" s="7" t="s">
        <v>35</v>
      </c>
      <c r="S9" s="8"/>
    </row>
    <row r="10" spans="1:19" ht="19.5" customHeight="1" thickBot="1">
      <c r="A10" s="10" t="s">
        <v>5</v>
      </c>
      <c r="B10" s="11"/>
      <c r="C10" s="112" t="s">
        <v>52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70" t="s">
        <v>44</v>
      </c>
      <c r="Q10" s="171"/>
      <c r="R10" s="171"/>
      <c r="S10" s="172"/>
    </row>
    <row r="11" spans="1:19" ht="24.75" customHeight="1">
      <c r="A11" s="14"/>
      <c r="B11" s="2" t="s">
        <v>6</v>
      </c>
      <c r="C11" s="2" t="s">
        <v>7</v>
      </c>
      <c r="D11" s="167" t="s">
        <v>8</v>
      </c>
      <c r="E11" s="168"/>
      <c r="F11" s="168"/>
      <c r="G11" s="168"/>
      <c r="H11" s="168"/>
      <c r="I11" s="168"/>
      <c r="J11" s="168"/>
      <c r="K11" s="168"/>
      <c r="L11" s="169"/>
      <c r="M11" s="165" t="s">
        <v>19</v>
      </c>
      <c r="N11" s="166"/>
      <c r="O11" s="165" t="s">
        <v>20</v>
      </c>
      <c r="P11" s="166"/>
      <c r="Q11" s="165" t="s">
        <v>21</v>
      </c>
      <c r="R11" s="166"/>
      <c r="S11" s="74" t="s">
        <v>9</v>
      </c>
    </row>
    <row r="12" spans="1:19" ht="9.75" customHeight="1" thickBot="1">
      <c r="A12" s="15"/>
      <c r="B12" s="16"/>
      <c r="C12" s="17"/>
      <c r="D12" s="75">
        <v>1</v>
      </c>
      <c r="E12" s="75"/>
      <c r="F12" s="75"/>
      <c r="G12" s="75">
        <v>2</v>
      </c>
      <c r="H12" s="75"/>
      <c r="I12" s="75"/>
      <c r="J12" s="75">
        <v>3</v>
      </c>
      <c r="K12" s="76"/>
      <c r="L12" s="77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120" t="s">
        <v>14</v>
      </c>
      <c r="B13" s="57" t="s">
        <v>72</v>
      </c>
      <c r="C13" s="58" t="s">
        <v>79</v>
      </c>
      <c r="D13" s="46">
        <v>21</v>
      </c>
      <c r="E13" s="48" t="s">
        <v>22</v>
      </c>
      <c r="F13" s="21">
        <v>15</v>
      </c>
      <c r="G13" s="46">
        <v>21</v>
      </c>
      <c r="H13" s="48" t="s">
        <v>22</v>
      </c>
      <c r="I13" s="21">
        <v>17</v>
      </c>
      <c r="J13" s="46"/>
      <c r="K13" s="48" t="s">
        <v>22</v>
      </c>
      <c r="L13" s="21"/>
      <c r="M13" s="51">
        <f aca="true" t="shared" si="0" ref="M13:M19">D13+G13+J13</f>
        <v>42</v>
      </c>
      <c r="N13" s="52">
        <f aca="true" t="shared" si="1" ref="N13:N19">F13+I13+L13</f>
        <v>32</v>
      </c>
      <c r="O13" s="25">
        <f aca="true" t="shared" si="2" ref="O13:O19">IF(D13&gt;F13,1,0)+IF(G13&gt;I13,1,0)+IF(J13&gt;L13,1,0)</f>
        <v>2</v>
      </c>
      <c r="P13" s="121">
        <f aca="true" t="shared" si="3" ref="P13:P19">IF(D13&lt;F13,1,0)+IF(G13&lt;I13,1,0)+IF(J13&lt;L13,1,0)</f>
        <v>0</v>
      </c>
      <c r="Q13" s="25">
        <f aca="true" t="shared" si="4" ref="Q13:Q19">IF(O13+P13&lt;2,0,IF(O13&gt;P13,1,0))</f>
        <v>1</v>
      </c>
      <c r="R13" s="121">
        <f aca="true" t="shared" si="5" ref="R13:R19">IF(O13+P13&lt;2,0,IF(O13&lt;P13,1,0))</f>
        <v>0</v>
      </c>
      <c r="S13" s="23"/>
    </row>
    <row r="14" spans="1:19" ht="30" customHeight="1">
      <c r="A14" s="73" t="s">
        <v>38</v>
      </c>
      <c r="B14" s="57" t="s">
        <v>73</v>
      </c>
      <c r="C14" s="58" t="s">
        <v>80</v>
      </c>
      <c r="D14" s="46">
        <v>12</v>
      </c>
      <c r="E14" s="46" t="s">
        <v>22</v>
      </c>
      <c r="F14" s="21">
        <v>21</v>
      </c>
      <c r="G14" s="46">
        <v>21</v>
      </c>
      <c r="H14" s="46" t="s">
        <v>22</v>
      </c>
      <c r="I14" s="21">
        <v>23</v>
      </c>
      <c r="J14" s="46"/>
      <c r="K14" s="46" t="s">
        <v>22</v>
      </c>
      <c r="L14" s="21"/>
      <c r="M14" s="51">
        <f t="shared" si="0"/>
        <v>33</v>
      </c>
      <c r="N14" s="52">
        <f t="shared" si="1"/>
        <v>44</v>
      </c>
      <c r="O14" s="123">
        <f t="shared" si="2"/>
        <v>0</v>
      </c>
      <c r="P14" s="124">
        <f t="shared" si="3"/>
        <v>2</v>
      </c>
      <c r="Q14" s="125">
        <f t="shared" si="4"/>
        <v>0</v>
      </c>
      <c r="R14" s="124">
        <f t="shared" si="5"/>
        <v>1</v>
      </c>
      <c r="S14" s="23"/>
    </row>
    <row r="15" spans="1:19" ht="30" customHeight="1">
      <c r="A15" s="73" t="s">
        <v>37</v>
      </c>
      <c r="B15" s="57" t="s">
        <v>74</v>
      </c>
      <c r="C15" s="58" t="s">
        <v>81</v>
      </c>
      <c r="D15" s="46">
        <v>21</v>
      </c>
      <c r="E15" s="46" t="s">
        <v>22</v>
      </c>
      <c r="F15" s="21">
        <v>15</v>
      </c>
      <c r="G15" s="46">
        <v>21</v>
      </c>
      <c r="H15" s="46" t="s">
        <v>22</v>
      </c>
      <c r="I15" s="21">
        <v>10</v>
      </c>
      <c r="J15" s="46"/>
      <c r="K15" s="46" t="s">
        <v>22</v>
      </c>
      <c r="L15" s="21"/>
      <c r="M15" s="51">
        <f t="shared" si="0"/>
        <v>42</v>
      </c>
      <c r="N15" s="52">
        <f t="shared" si="1"/>
        <v>25</v>
      </c>
      <c r="O15" s="123">
        <f t="shared" si="2"/>
        <v>2</v>
      </c>
      <c r="P15" s="124">
        <f t="shared" si="3"/>
        <v>0</v>
      </c>
      <c r="Q15" s="125">
        <f t="shared" si="4"/>
        <v>1</v>
      </c>
      <c r="R15" s="124">
        <f t="shared" si="5"/>
        <v>0</v>
      </c>
      <c r="S15" s="23"/>
    </row>
    <row r="16" spans="1:19" ht="30" customHeight="1">
      <c r="A16" s="73" t="s">
        <v>40</v>
      </c>
      <c r="B16" s="9" t="s">
        <v>75</v>
      </c>
      <c r="C16" s="9" t="s">
        <v>82</v>
      </c>
      <c r="D16" s="46">
        <v>12</v>
      </c>
      <c r="E16" s="46" t="s">
        <v>22</v>
      </c>
      <c r="F16" s="21">
        <v>21</v>
      </c>
      <c r="G16" s="46">
        <v>17</v>
      </c>
      <c r="H16" s="46" t="s">
        <v>22</v>
      </c>
      <c r="I16" s="21">
        <v>21</v>
      </c>
      <c r="J16" s="46"/>
      <c r="K16" s="46" t="s">
        <v>22</v>
      </c>
      <c r="L16" s="21"/>
      <c r="M16" s="51">
        <f t="shared" si="0"/>
        <v>29</v>
      </c>
      <c r="N16" s="52">
        <f t="shared" si="1"/>
        <v>42</v>
      </c>
      <c r="O16" s="123">
        <f t="shared" si="2"/>
        <v>0</v>
      </c>
      <c r="P16" s="124">
        <f t="shared" si="3"/>
        <v>2</v>
      </c>
      <c r="Q16" s="125">
        <f t="shared" si="4"/>
        <v>0</v>
      </c>
      <c r="R16" s="124">
        <f t="shared" si="5"/>
        <v>1</v>
      </c>
      <c r="S16" s="23"/>
    </row>
    <row r="17" spans="1:19" ht="30" customHeight="1">
      <c r="A17" s="73" t="s">
        <v>41</v>
      </c>
      <c r="B17" s="9" t="s">
        <v>76</v>
      </c>
      <c r="C17" s="9" t="s">
        <v>83</v>
      </c>
      <c r="D17" s="46">
        <v>21</v>
      </c>
      <c r="E17" s="46" t="s">
        <v>22</v>
      </c>
      <c r="F17" s="21">
        <v>11</v>
      </c>
      <c r="G17" s="46">
        <v>21</v>
      </c>
      <c r="H17" s="46" t="s">
        <v>22</v>
      </c>
      <c r="I17" s="21">
        <v>19</v>
      </c>
      <c r="J17" s="46"/>
      <c r="K17" s="46" t="s">
        <v>22</v>
      </c>
      <c r="L17" s="21"/>
      <c r="M17" s="51">
        <f t="shared" si="0"/>
        <v>42</v>
      </c>
      <c r="N17" s="52">
        <f t="shared" si="1"/>
        <v>30</v>
      </c>
      <c r="O17" s="123">
        <f t="shared" si="2"/>
        <v>2</v>
      </c>
      <c r="P17" s="124">
        <f t="shared" si="3"/>
        <v>0</v>
      </c>
      <c r="Q17" s="125">
        <f t="shared" si="4"/>
        <v>1</v>
      </c>
      <c r="R17" s="124">
        <f t="shared" si="5"/>
        <v>0</v>
      </c>
      <c r="S17" s="23"/>
    </row>
    <row r="18" spans="1:19" ht="30" customHeight="1">
      <c r="A18" s="73" t="s">
        <v>42</v>
      </c>
      <c r="B18" s="9" t="s">
        <v>77</v>
      </c>
      <c r="C18" s="9" t="s">
        <v>84</v>
      </c>
      <c r="D18" s="46">
        <v>21</v>
      </c>
      <c r="E18" s="46" t="s">
        <v>22</v>
      </c>
      <c r="F18" s="21">
        <v>8</v>
      </c>
      <c r="G18" s="46">
        <v>21</v>
      </c>
      <c r="H18" s="46" t="s">
        <v>22</v>
      </c>
      <c r="I18" s="21">
        <v>14</v>
      </c>
      <c r="J18" s="46"/>
      <c r="K18" s="46" t="s">
        <v>22</v>
      </c>
      <c r="L18" s="21"/>
      <c r="M18" s="51">
        <f t="shared" si="0"/>
        <v>42</v>
      </c>
      <c r="N18" s="52">
        <f t="shared" si="1"/>
        <v>22</v>
      </c>
      <c r="O18" s="123">
        <f t="shared" si="2"/>
        <v>2</v>
      </c>
      <c r="P18" s="124">
        <f t="shared" si="3"/>
        <v>0</v>
      </c>
      <c r="Q18" s="125">
        <f t="shared" si="4"/>
        <v>1</v>
      </c>
      <c r="R18" s="124">
        <f t="shared" si="5"/>
        <v>0</v>
      </c>
      <c r="S18" s="23"/>
    </row>
    <row r="19" spans="1:19" ht="30" customHeight="1" thickBot="1">
      <c r="A19" s="73" t="s">
        <v>43</v>
      </c>
      <c r="B19" s="59" t="s">
        <v>78</v>
      </c>
      <c r="C19" s="59" t="s">
        <v>85</v>
      </c>
      <c r="D19" s="47">
        <v>21</v>
      </c>
      <c r="E19" s="49" t="s">
        <v>22</v>
      </c>
      <c r="F19" s="24">
        <v>10</v>
      </c>
      <c r="G19" s="47">
        <v>21</v>
      </c>
      <c r="H19" s="49" t="s">
        <v>22</v>
      </c>
      <c r="I19" s="24">
        <v>18</v>
      </c>
      <c r="J19" s="47"/>
      <c r="K19" s="49" t="s">
        <v>22</v>
      </c>
      <c r="L19" s="24"/>
      <c r="M19" s="51">
        <f t="shared" si="0"/>
        <v>42</v>
      </c>
      <c r="N19" s="52">
        <f t="shared" si="1"/>
        <v>28</v>
      </c>
      <c r="O19" s="22">
        <f t="shared" si="2"/>
        <v>2</v>
      </c>
      <c r="P19" s="122">
        <f t="shared" si="3"/>
        <v>0</v>
      </c>
      <c r="Q19" s="22">
        <f t="shared" si="4"/>
        <v>1</v>
      </c>
      <c r="R19" s="122">
        <f t="shared" si="5"/>
        <v>0</v>
      </c>
      <c r="S19" s="26"/>
    </row>
    <row r="20" spans="1:19" ht="34.5" customHeight="1" thickBot="1">
      <c r="A20" s="50" t="s">
        <v>10</v>
      </c>
      <c r="B20" s="60" t="str">
        <f>C8</f>
        <v>SEVERNÍ ČECHY</v>
      </c>
      <c r="C20" s="30"/>
      <c r="D20" s="36"/>
      <c r="E20" s="36"/>
      <c r="F20" s="36"/>
      <c r="G20" s="36"/>
      <c r="H20" s="36"/>
      <c r="I20" s="36"/>
      <c r="J20" s="36"/>
      <c r="K20" s="36"/>
      <c r="L20" s="44"/>
      <c r="M20" s="53">
        <f aca="true" t="shared" si="6" ref="M20:R20">SUM(M13:M19)</f>
        <v>272</v>
      </c>
      <c r="N20" s="54">
        <f t="shared" si="6"/>
        <v>223</v>
      </c>
      <c r="O20" s="53">
        <f t="shared" si="6"/>
        <v>10</v>
      </c>
      <c r="P20" s="55">
        <f t="shared" si="6"/>
        <v>4</v>
      </c>
      <c r="Q20" s="53">
        <f t="shared" si="6"/>
        <v>5</v>
      </c>
      <c r="R20" s="54">
        <f t="shared" si="6"/>
        <v>2</v>
      </c>
      <c r="S20" s="1"/>
    </row>
    <row r="21" spans="4:19" ht="15"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8" t="s">
        <v>11</v>
      </c>
    </row>
    <row r="22" ht="12.75">
      <c r="A22" s="31" t="s">
        <v>12</v>
      </c>
    </row>
    <row r="23" ht="12.75"/>
    <row r="24" spans="1:2" ht="19.5" customHeight="1">
      <c r="A24" s="32" t="s">
        <v>13</v>
      </c>
      <c r="B24" s="3" t="s">
        <v>15</v>
      </c>
    </row>
    <row r="25" spans="1:2" ht="19.5" customHeight="1">
      <c r="A25" s="29"/>
      <c r="B25" s="3" t="s">
        <v>15</v>
      </c>
    </row>
    <row r="26" ht="12.75"/>
    <row r="27" spans="1:20" ht="12.75">
      <c r="A27" s="34" t="s">
        <v>16</v>
      </c>
      <c r="C27" s="33"/>
      <c r="D27" s="34" t="s">
        <v>17</v>
      </c>
      <c r="E27" s="34"/>
      <c r="F27" s="3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</row>
    <row r="28" spans="1:20" ht="12.75">
      <c r="A28" s="3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spans="1:20" ht="12.75">
      <c r="A29" s="3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spans="1:20" ht="12.75">
      <c r="A30" s="3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</row>
    <row r="31" spans="1:20" ht="12.75">
      <c r="A31" s="34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</row>
    <row r="32" spans="1:20" ht="12.75">
      <c r="A32" s="35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</row>
  </sheetData>
  <mergeCells count="6">
    <mergeCell ref="A6:S6"/>
    <mergeCell ref="M11:N11"/>
    <mergeCell ref="O11:P11"/>
    <mergeCell ref="Q11:R11"/>
    <mergeCell ref="D11:L11"/>
    <mergeCell ref="P10:S10"/>
  </mergeCells>
  <printOptions horizontalCentered="1"/>
  <pageMargins left="0" right="0" top="0.36" bottom="0.3937007874015748" header="0.24" footer="0.3937007874015748"/>
  <pageSetup fitToHeight="1" fitToWidth="1" horizontalDpi="600" verticalDpi="600" orientation="landscape" paperSize="9" scale="96" r:id="rId2"/>
  <headerFooter alignWithMargins="0">
    <oddFooter>&amp;L&amp;"Space Age,Tučné"&amp;12KADELDESIGN&amp;"Symbol,Obyčejné"&amp;XŇ&amp;"BrushScript BT,Obyčejné"&amp;X,&amp;"Space Age,Obyčejné"&amp;10&amp;D&amp;R&amp;"Arial CE,Tučné"Český badmintonový svaz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workbookViewId="0" topLeftCell="A1">
      <selection activeCell="A1" sqref="A1"/>
    </sheetView>
  </sheetViews>
  <sheetFormatPr defaultColWidth="9.003906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1" ht="12.75"/>
    <row r="2" ht="12.75"/>
    <row r="3" ht="12.75"/>
    <row r="4" ht="12.75"/>
    <row r="5" ht="12.75"/>
    <row r="6" spans="1:19" ht="27" thickBot="1">
      <c r="A6" s="164" t="s">
        <v>0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</row>
    <row r="7" spans="1:19" ht="19.5" customHeight="1" thickBot="1">
      <c r="A7" s="37" t="s">
        <v>1</v>
      </c>
      <c r="B7" s="38"/>
      <c r="C7" s="39" t="s">
        <v>50</v>
      </c>
      <c r="D7" s="38"/>
      <c r="E7" s="38"/>
      <c r="F7" s="38"/>
      <c r="G7" s="38"/>
      <c r="H7" s="38"/>
      <c r="I7" s="38"/>
      <c r="J7" s="39"/>
      <c r="K7" s="39"/>
      <c r="L7" s="39"/>
      <c r="M7" s="38"/>
      <c r="N7" s="38"/>
      <c r="O7" s="38"/>
      <c r="P7" s="38"/>
      <c r="Q7" s="38"/>
      <c r="R7" s="38"/>
      <c r="S7" s="40"/>
    </row>
    <row r="8" spans="1:19" ht="19.5" customHeight="1" thickTop="1">
      <c r="A8" s="4" t="s">
        <v>3</v>
      </c>
      <c r="B8" s="5"/>
      <c r="C8" s="110" t="s">
        <v>65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41" t="s">
        <v>18</v>
      </c>
      <c r="Q8" s="42"/>
      <c r="R8" s="45" t="s">
        <v>51</v>
      </c>
      <c r="S8" s="8"/>
    </row>
    <row r="9" spans="1:19" ht="19.5" customHeight="1">
      <c r="A9" s="4" t="s">
        <v>4</v>
      </c>
      <c r="B9" s="9"/>
      <c r="C9" s="111" t="s">
        <v>66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43" t="s">
        <v>2</v>
      </c>
      <c r="Q9" s="9"/>
      <c r="R9" s="7" t="s">
        <v>35</v>
      </c>
      <c r="S9" s="8"/>
    </row>
    <row r="10" spans="1:19" ht="19.5" customHeight="1" thickBot="1">
      <c r="A10" s="10" t="s">
        <v>5</v>
      </c>
      <c r="B10" s="11"/>
      <c r="C10" s="112" t="s">
        <v>52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70" t="s">
        <v>44</v>
      </c>
      <c r="Q10" s="171"/>
      <c r="R10" s="171"/>
      <c r="S10" s="172"/>
    </row>
    <row r="11" spans="1:19" ht="24.75" customHeight="1">
      <c r="A11" s="14"/>
      <c r="B11" s="2" t="s">
        <v>6</v>
      </c>
      <c r="C11" s="2" t="s">
        <v>7</v>
      </c>
      <c r="D11" s="167" t="s">
        <v>8</v>
      </c>
      <c r="E11" s="168"/>
      <c r="F11" s="168"/>
      <c r="G11" s="168"/>
      <c r="H11" s="168"/>
      <c r="I11" s="168"/>
      <c r="J11" s="168"/>
      <c r="K11" s="168"/>
      <c r="L11" s="169"/>
      <c r="M11" s="165" t="s">
        <v>19</v>
      </c>
      <c r="N11" s="166"/>
      <c r="O11" s="165" t="s">
        <v>20</v>
      </c>
      <c r="P11" s="166"/>
      <c r="Q11" s="165" t="s">
        <v>21</v>
      </c>
      <c r="R11" s="166"/>
      <c r="S11" s="74" t="s">
        <v>9</v>
      </c>
    </row>
    <row r="12" spans="1:19" ht="9.75" customHeight="1" thickBot="1">
      <c r="A12" s="15"/>
      <c r="B12" s="16"/>
      <c r="C12" s="17"/>
      <c r="D12" s="75">
        <v>1</v>
      </c>
      <c r="E12" s="75"/>
      <c r="F12" s="75"/>
      <c r="G12" s="75">
        <v>2</v>
      </c>
      <c r="H12" s="75"/>
      <c r="I12" s="75"/>
      <c r="J12" s="75">
        <v>3</v>
      </c>
      <c r="K12" s="76"/>
      <c r="L12" s="77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120" t="s">
        <v>14</v>
      </c>
      <c r="B13" s="57" t="s">
        <v>86</v>
      </c>
      <c r="C13" s="58" t="s">
        <v>107</v>
      </c>
      <c r="D13" s="46">
        <v>21</v>
      </c>
      <c r="E13" s="48" t="s">
        <v>22</v>
      </c>
      <c r="F13" s="21">
        <v>11</v>
      </c>
      <c r="G13" s="46">
        <v>21</v>
      </c>
      <c r="H13" s="48" t="s">
        <v>22</v>
      </c>
      <c r="I13" s="21">
        <v>9</v>
      </c>
      <c r="J13" s="46"/>
      <c r="K13" s="48" t="s">
        <v>22</v>
      </c>
      <c r="L13" s="21"/>
      <c r="M13" s="51">
        <f aca="true" t="shared" si="0" ref="M13:M19">D13+G13+J13</f>
        <v>42</v>
      </c>
      <c r="N13" s="52">
        <f aca="true" t="shared" si="1" ref="N13:N19">F13+I13+L13</f>
        <v>20</v>
      </c>
      <c r="O13" s="25">
        <f aca="true" t="shared" si="2" ref="O13:O19">IF(D13&gt;F13,1,0)+IF(G13&gt;I13,1,0)+IF(J13&gt;L13,1,0)</f>
        <v>2</v>
      </c>
      <c r="P13" s="121">
        <f aca="true" t="shared" si="3" ref="P13:P19">IF(D13&lt;F13,1,0)+IF(G13&lt;I13,1,0)+IF(J13&lt;L13,1,0)</f>
        <v>0</v>
      </c>
      <c r="Q13" s="25">
        <f aca="true" t="shared" si="4" ref="Q13:Q19">IF(O13+P13&lt;2,0,IF(O13&gt;P13,1,0))</f>
        <v>1</v>
      </c>
      <c r="R13" s="121">
        <f aca="true" t="shared" si="5" ref="R13:R19">IF(O13+P13&lt;2,0,IF(O13&lt;P13,1,0))</f>
        <v>0</v>
      </c>
      <c r="S13" s="23"/>
    </row>
    <row r="14" spans="1:19" ht="30" customHeight="1">
      <c r="A14" s="73" t="s">
        <v>38</v>
      </c>
      <c r="B14" s="57" t="s">
        <v>87</v>
      </c>
      <c r="C14" s="58" t="s">
        <v>108</v>
      </c>
      <c r="D14" s="46">
        <v>21</v>
      </c>
      <c r="E14" s="46" t="s">
        <v>22</v>
      </c>
      <c r="F14" s="21">
        <v>6</v>
      </c>
      <c r="G14" s="46">
        <v>21</v>
      </c>
      <c r="H14" s="46" t="s">
        <v>22</v>
      </c>
      <c r="I14" s="21">
        <v>11</v>
      </c>
      <c r="J14" s="46"/>
      <c r="K14" s="46" t="s">
        <v>22</v>
      </c>
      <c r="L14" s="21"/>
      <c r="M14" s="51">
        <f t="shared" si="0"/>
        <v>42</v>
      </c>
      <c r="N14" s="52">
        <f t="shared" si="1"/>
        <v>17</v>
      </c>
      <c r="O14" s="123">
        <f t="shared" si="2"/>
        <v>2</v>
      </c>
      <c r="P14" s="124">
        <f t="shared" si="3"/>
        <v>0</v>
      </c>
      <c r="Q14" s="125">
        <f t="shared" si="4"/>
        <v>1</v>
      </c>
      <c r="R14" s="124">
        <f t="shared" si="5"/>
        <v>0</v>
      </c>
      <c r="S14" s="23"/>
    </row>
    <row r="15" spans="1:19" ht="30" customHeight="1">
      <c r="A15" s="73" t="s">
        <v>37</v>
      </c>
      <c r="B15" s="57" t="s">
        <v>88</v>
      </c>
      <c r="C15" s="58" t="s">
        <v>109</v>
      </c>
      <c r="D15" s="46">
        <v>21</v>
      </c>
      <c r="E15" s="46" t="s">
        <v>22</v>
      </c>
      <c r="F15" s="21">
        <v>13</v>
      </c>
      <c r="G15" s="46">
        <v>21</v>
      </c>
      <c r="H15" s="46" t="s">
        <v>22</v>
      </c>
      <c r="I15" s="21">
        <v>17</v>
      </c>
      <c r="J15" s="46"/>
      <c r="K15" s="46" t="s">
        <v>22</v>
      </c>
      <c r="L15" s="21"/>
      <c r="M15" s="51">
        <f t="shared" si="0"/>
        <v>42</v>
      </c>
      <c r="N15" s="52">
        <f t="shared" si="1"/>
        <v>30</v>
      </c>
      <c r="O15" s="123">
        <f t="shared" si="2"/>
        <v>2</v>
      </c>
      <c r="P15" s="124">
        <f t="shared" si="3"/>
        <v>0</v>
      </c>
      <c r="Q15" s="125">
        <f t="shared" si="4"/>
        <v>1</v>
      </c>
      <c r="R15" s="124">
        <f t="shared" si="5"/>
        <v>0</v>
      </c>
      <c r="S15" s="23"/>
    </row>
    <row r="16" spans="1:19" ht="30" customHeight="1">
      <c r="A16" s="73" t="s">
        <v>40</v>
      </c>
      <c r="B16" s="9" t="s">
        <v>89</v>
      </c>
      <c r="C16" s="9" t="s">
        <v>110</v>
      </c>
      <c r="D16" s="46">
        <v>21</v>
      </c>
      <c r="E16" s="46" t="s">
        <v>22</v>
      </c>
      <c r="F16" s="21">
        <v>9</v>
      </c>
      <c r="G16" s="46">
        <v>21</v>
      </c>
      <c r="H16" s="46" t="s">
        <v>22</v>
      </c>
      <c r="I16" s="21">
        <v>16</v>
      </c>
      <c r="J16" s="46"/>
      <c r="K16" s="46" t="s">
        <v>22</v>
      </c>
      <c r="L16" s="21"/>
      <c r="M16" s="51">
        <f t="shared" si="0"/>
        <v>42</v>
      </c>
      <c r="N16" s="52">
        <f t="shared" si="1"/>
        <v>25</v>
      </c>
      <c r="O16" s="123">
        <f t="shared" si="2"/>
        <v>2</v>
      </c>
      <c r="P16" s="124">
        <f t="shared" si="3"/>
        <v>0</v>
      </c>
      <c r="Q16" s="125">
        <f t="shared" si="4"/>
        <v>1</v>
      </c>
      <c r="R16" s="124">
        <f t="shared" si="5"/>
        <v>0</v>
      </c>
      <c r="S16" s="23"/>
    </row>
    <row r="17" spans="1:19" ht="30" customHeight="1">
      <c r="A17" s="73" t="s">
        <v>41</v>
      </c>
      <c r="B17" s="9" t="s">
        <v>90</v>
      </c>
      <c r="C17" s="9" t="s">
        <v>111</v>
      </c>
      <c r="D17" s="46">
        <v>21</v>
      </c>
      <c r="E17" s="46" t="s">
        <v>22</v>
      </c>
      <c r="F17" s="21">
        <v>9</v>
      </c>
      <c r="G17" s="46">
        <v>21</v>
      </c>
      <c r="H17" s="46" t="s">
        <v>22</v>
      </c>
      <c r="I17" s="21">
        <v>4</v>
      </c>
      <c r="J17" s="46"/>
      <c r="K17" s="46" t="s">
        <v>22</v>
      </c>
      <c r="L17" s="21"/>
      <c r="M17" s="51">
        <f t="shared" si="0"/>
        <v>42</v>
      </c>
      <c r="N17" s="52">
        <f t="shared" si="1"/>
        <v>13</v>
      </c>
      <c r="O17" s="123">
        <f t="shared" si="2"/>
        <v>2</v>
      </c>
      <c r="P17" s="124">
        <f t="shared" si="3"/>
        <v>0</v>
      </c>
      <c r="Q17" s="125">
        <f t="shared" si="4"/>
        <v>1</v>
      </c>
      <c r="R17" s="124">
        <f t="shared" si="5"/>
        <v>0</v>
      </c>
      <c r="S17" s="23"/>
    </row>
    <row r="18" spans="1:19" ht="30" customHeight="1">
      <c r="A18" s="73" t="s">
        <v>42</v>
      </c>
      <c r="B18" s="9" t="s">
        <v>91</v>
      </c>
      <c r="C18" s="9" t="s">
        <v>112</v>
      </c>
      <c r="D18" s="46">
        <v>21</v>
      </c>
      <c r="E18" s="46" t="s">
        <v>22</v>
      </c>
      <c r="F18" s="21">
        <v>9</v>
      </c>
      <c r="G18" s="46">
        <v>21</v>
      </c>
      <c r="H18" s="46" t="s">
        <v>22</v>
      </c>
      <c r="I18" s="21">
        <v>14</v>
      </c>
      <c r="J18" s="46"/>
      <c r="K18" s="46" t="s">
        <v>22</v>
      </c>
      <c r="L18" s="21"/>
      <c r="M18" s="51">
        <f t="shared" si="0"/>
        <v>42</v>
      </c>
      <c r="N18" s="52">
        <f t="shared" si="1"/>
        <v>23</v>
      </c>
      <c r="O18" s="123">
        <f t="shared" si="2"/>
        <v>2</v>
      </c>
      <c r="P18" s="124">
        <f t="shared" si="3"/>
        <v>0</v>
      </c>
      <c r="Q18" s="125">
        <f t="shared" si="4"/>
        <v>1</v>
      </c>
      <c r="R18" s="124">
        <f t="shared" si="5"/>
        <v>0</v>
      </c>
      <c r="S18" s="23"/>
    </row>
    <row r="19" spans="1:19" ht="30" customHeight="1" thickBot="1">
      <c r="A19" s="73" t="s">
        <v>43</v>
      </c>
      <c r="B19" s="59" t="s">
        <v>92</v>
      </c>
      <c r="C19" s="59" t="s">
        <v>113</v>
      </c>
      <c r="D19" s="47">
        <v>21</v>
      </c>
      <c r="E19" s="49" t="s">
        <v>22</v>
      </c>
      <c r="F19" s="24">
        <v>6</v>
      </c>
      <c r="G19" s="47">
        <v>21</v>
      </c>
      <c r="H19" s="49" t="s">
        <v>22</v>
      </c>
      <c r="I19" s="24">
        <v>9</v>
      </c>
      <c r="J19" s="47"/>
      <c r="K19" s="49" t="s">
        <v>22</v>
      </c>
      <c r="L19" s="24"/>
      <c r="M19" s="51">
        <f t="shared" si="0"/>
        <v>42</v>
      </c>
      <c r="N19" s="52">
        <f t="shared" si="1"/>
        <v>15</v>
      </c>
      <c r="O19" s="22">
        <f t="shared" si="2"/>
        <v>2</v>
      </c>
      <c r="P19" s="122">
        <f t="shared" si="3"/>
        <v>0</v>
      </c>
      <c r="Q19" s="22">
        <f t="shared" si="4"/>
        <v>1</v>
      </c>
      <c r="R19" s="122">
        <f t="shared" si="5"/>
        <v>0</v>
      </c>
      <c r="S19" s="26"/>
    </row>
    <row r="20" spans="1:19" ht="34.5" customHeight="1" thickBot="1">
      <c r="A20" s="50" t="s">
        <v>10</v>
      </c>
      <c r="B20" s="60" t="str">
        <f>C8</f>
        <v>ZÁPADNÍ ČECHY</v>
      </c>
      <c r="C20" s="30"/>
      <c r="D20" s="36"/>
      <c r="E20" s="36"/>
      <c r="F20" s="36"/>
      <c r="G20" s="36"/>
      <c r="H20" s="36"/>
      <c r="I20" s="36"/>
      <c r="J20" s="36"/>
      <c r="K20" s="36"/>
      <c r="L20" s="44"/>
      <c r="M20" s="53">
        <f aca="true" t="shared" si="6" ref="M20:R20">SUM(M13:M19)</f>
        <v>294</v>
      </c>
      <c r="N20" s="54">
        <f t="shared" si="6"/>
        <v>143</v>
      </c>
      <c r="O20" s="53">
        <f t="shared" si="6"/>
        <v>14</v>
      </c>
      <c r="P20" s="55">
        <f t="shared" si="6"/>
        <v>0</v>
      </c>
      <c r="Q20" s="53">
        <f t="shared" si="6"/>
        <v>7</v>
      </c>
      <c r="R20" s="54">
        <f t="shared" si="6"/>
        <v>0</v>
      </c>
      <c r="S20" s="1"/>
    </row>
    <row r="21" spans="4:19" ht="15"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8" t="s">
        <v>11</v>
      </c>
    </row>
    <row r="22" ht="12.75">
      <c r="A22" s="31" t="s">
        <v>12</v>
      </c>
    </row>
    <row r="23" ht="12.75"/>
    <row r="24" spans="1:2" ht="19.5" customHeight="1">
      <c r="A24" s="32" t="s">
        <v>13</v>
      </c>
      <c r="B24" s="3" t="s">
        <v>15</v>
      </c>
    </row>
    <row r="25" spans="1:2" ht="19.5" customHeight="1">
      <c r="A25" s="29"/>
      <c r="B25" s="3" t="s">
        <v>15</v>
      </c>
    </row>
    <row r="26" ht="12.75"/>
    <row r="27" spans="1:20" ht="12.75">
      <c r="A27" s="34" t="s">
        <v>16</v>
      </c>
      <c r="C27" s="33"/>
      <c r="D27" s="34" t="s">
        <v>17</v>
      </c>
      <c r="E27" s="34"/>
      <c r="F27" s="3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</row>
    <row r="28" spans="1:20" ht="12.75">
      <c r="A28" s="3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spans="1:20" ht="12.75">
      <c r="A29" s="3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spans="1:20" ht="12.75">
      <c r="A30" s="3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</row>
    <row r="31" spans="1:20" ht="12.75">
      <c r="A31" s="34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</row>
    <row r="32" spans="1:20" ht="12.75">
      <c r="A32" s="35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</row>
  </sheetData>
  <mergeCells count="6">
    <mergeCell ref="A6:S6"/>
    <mergeCell ref="M11:N11"/>
    <mergeCell ref="O11:P11"/>
    <mergeCell ref="Q11:R11"/>
    <mergeCell ref="D11:L11"/>
    <mergeCell ref="P10:S10"/>
  </mergeCells>
  <printOptions horizontalCentered="1"/>
  <pageMargins left="0" right="0" top="0.36" bottom="0.3937007874015748" header="0.24" footer="0.3937007874015748"/>
  <pageSetup fitToHeight="1" fitToWidth="1" horizontalDpi="600" verticalDpi="600" orientation="landscape" paperSize="9" scale="96" r:id="rId2"/>
  <headerFooter alignWithMargins="0">
    <oddFooter>&amp;L&amp;"Space Age,Tučné"&amp;12KADELDESIGN&amp;"Symbol,Obyčejné"&amp;XŇ&amp;"BrushScript BT,Obyčejné"&amp;X,&amp;"Space Age,Obyčejné"&amp;10&amp;D&amp;R&amp;"Arial CE,Tučné"Český badmintonový svaz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workbookViewId="0" topLeftCell="A1">
      <selection activeCell="A1" sqref="A1"/>
    </sheetView>
  </sheetViews>
  <sheetFormatPr defaultColWidth="9.003906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1" ht="12.75"/>
    <row r="2" ht="12.75"/>
    <row r="3" ht="12.75"/>
    <row r="4" ht="12.75"/>
    <row r="5" ht="12.75"/>
    <row r="6" spans="1:19" ht="27" thickBot="1">
      <c r="A6" s="164" t="s">
        <v>0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</row>
    <row r="7" spans="1:19" ht="19.5" customHeight="1" thickBot="1">
      <c r="A7" s="37" t="s">
        <v>1</v>
      </c>
      <c r="B7" s="38"/>
      <c r="C7" s="39" t="s">
        <v>50</v>
      </c>
      <c r="D7" s="38"/>
      <c r="E7" s="38"/>
      <c r="F7" s="38"/>
      <c r="G7" s="38"/>
      <c r="H7" s="38"/>
      <c r="I7" s="38"/>
      <c r="J7" s="39"/>
      <c r="K7" s="39"/>
      <c r="L7" s="39"/>
      <c r="M7" s="38"/>
      <c r="N7" s="38"/>
      <c r="O7" s="38"/>
      <c r="P7" s="38"/>
      <c r="Q7" s="38"/>
      <c r="R7" s="38"/>
      <c r="S7" s="40"/>
    </row>
    <row r="8" spans="1:19" ht="19.5" customHeight="1" thickTop="1">
      <c r="A8" s="4" t="s">
        <v>3</v>
      </c>
      <c r="B8" s="5"/>
      <c r="C8" s="110" t="s">
        <v>68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41" t="s">
        <v>18</v>
      </c>
      <c r="Q8" s="42"/>
      <c r="R8" s="45" t="s">
        <v>51</v>
      </c>
      <c r="S8" s="8"/>
    </row>
    <row r="9" spans="1:19" ht="19.5" customHeight="1">
      <c r="A9" s="4" t="s">
        <v>4</v>
      </c>
      <c r="B9" s="9"/>
      <c r="C9" s="111" t="s">
        <v>69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43" t="s">
        <v>2</v>
      </c>
      <c r="Q9" s="9"/>
      <c r="R9" s="7" t="s">
        <v>35</v>
      </c>
      <c r="S9" s="8"/>
    </row>
    <row r="10" spans="1:19" ht="19.5" customHeight="1" thickBot="1">
      <c r="A10" s="10" t="s">
        <v>5</v>
      </c>
      <c r="B10" s="11"/>
      <c r="C10" s="112" t="s">
        <v>52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70" t="s">
        <v>161</v>
      </c>
      <c r="Q10" s="171"/>
      <c r="R10" s="171"/>
      <c r="S10" s="172"/>
    </row>
    <row r="11" spans="1:19" ht="24.75" customHeight="1">
      <c r="A11" s="14"/>
      <c r="B11" s="2" t="s">
        <v>6</v>
      </c>
      <c r="C11" s="2" t="s">
        <v>7</v>
      </c>
      <c r="D11" s="167" t="s">
        <v>8</v>
      </c>
      <c r="E11" s="168"/>
      <c r="F11" s="168"/>
      <c r="G11" s="168"/>
      <c r="H11" s="168"/>
      <c r="I11" s="168"/>
      <c r="J11" s="168"/>
      <c r="K11" s="168"/>
      <c r="L11" s="169"/>
      <c r="M11" s="165" t="s">
        <v>19</v>
      </c>
      <c r="N11" s="166"/>
      <c r="O11" s="165" t="s">
        <v>20</v>
      </c>
      <c r="P11" s="166"/>
      <c r="Q11" s="165" t="s">
        <v>21</v>
      </c>
      <c r="R11" s="166"/>
      <c r="S11" s="74" t="s">
        <v>9</v>
      </c>
    </row>
    <row r="12" spans="1:19" ht="9.75" customHeight="1" thickBot="1">
      <c r="A12" s="15"/>
      <c r="B12" s="16"/>
      <c r="C12" s="17"/>
      <c r="D12" s="75">
        <v>1</v>
      </c>
      <c r="E12" s="75"/>
      <c r="F12" s="75"/>
      <c r="G12" s="75">
        <v>2</v>
      </c>
      <c r="H12" s="75"/>
      <c r="I12" s="75"/>
      <c r="J12" s="75">
        <v>3</v>
      </c>
      <c r="K12" s="76"/>
      <c r="L12" s="77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120" t="s">
        <v>14</v>
      </c>
      <c r="B13" s="57" t="s">
        <v>93</v>
      </c>
      <c r="C13" s="58" t="s">
        <v>100</v>
      </c>
      <c r="D13" s="46">
        <v>22</v>
      </c>
      <c r="E13" s="48" t="s">
        <v>22</v>
      </c>
      <c r="F13" s="21">
        <v>20</v>
      </c>
      <c r="G13" s="46">
        <v>21</v>
      </c>
      <c r="H13" s="48" t="s">
        <v>22</v>
      </c>
      <c r="I13" s="21">
        <v>17</v>
      </c>
      <c r="J13" s="46"/>
      <c r="K13" s="48" t="s">
        <v>22</v>
      </c>
      <c r="L13" s="21"/>
      <c r="M13" s="51">
        <f aca="true" t="shared" si="0" ref="M13:M19">D13+G13+J13</f>
        <v>43</v>
      </c>
      <c r="N13" s="52">
        <f aca="true" t="shared" si="1" ref="N13:N19">F13+I13+L13</f>
        <v>37</v>
      </c>
      <c r="O13" s="25">
        <f aca="true" t="shared" si="2" ref="O13:O19">IF(D13&gt;F13,1,0)+IF(G13&gt;I13,1,0)+IF(J13&gt;L13,1,0)</f>
        <v>2</v>
      </c>
      <c r="P13" s="121">
        <f aca="true" t="shared" si="3" ref="P13:P19">IF(D13&lt;F13,1,0)+IF(G13&lt;I13,1,0)+IF(J13&lt;L13,1,0)</f>
        <v>0</v>
      </c>
      <c r="Q13" s="25">
        <f aca="true" t="shared" si="4" ref="Q13:Q19">IF(O13+P13&lt;2,0,IF(O13&gt;P13,1,0))</f>
        <v>1</v>
      </c>
      <c r="R13" s="121">
        <f aca="true" t="shared" si="5" ref="R13:R19">IF(O13+P13&lt;2,0,IF(O13&lt;P13,1,0))</f>
        <v>0</v>
      </c>
      <c r="S13" s="23"/>
    </row>
    <row r="14" spans="1:19" ht="30" customHeight="1">
      <c r="A14" s="73" t="s">
        <v>38</v>
      </c>
      <c r="B14" s="57" t="s">
        <v>94</v>
      </c>
      <c r="C14" s="58" t="s">
        <v>101</v>
      </c>
      <c r="D14" s="46">
        <v>21</v>
      </c>
      <c r="E14" s="46" t="s">
        <v>22</v>
      </c>
      <c r="F14" s="21">
        <v>4</v>
      </c>
      <c r="G14" s="46">
        <v>21</v>
      </c>
      <c r="H14" s="46" t="s">
        <v>22</v>
      </c>
      <c r="I14" s="21">
        <v>12</v>
      </c>
      <c r="J14" s="46"/>
      <c r="K14" s="46" t="s">
        <v>22</v>
      </c>
      <c r="L14" s="21"/>
      <c r="M14" s="51">
        <f t="shared" si="0"/>
        <v>42</v>
      </c>
      <c r="N14" s="52">
        <f t="shared" si="1"/>
        <v>16</v>
      </c>
      <c r="O14" s="123">
        <f t="shared" si="2"/>
        <v>2</v>
      </c>
      <c r="P14" s="124">
        <f t="shared" si="3"/>
        <v>0</v>
      </c>
      <c r="Q14" s="125">
        <f t="shared" si="4"/>
        <v>1</v>
      </c>
      <c r="R14" s="124">
        <f t="shared" si="5"/>
        <v>0</v>
      </c>
      <c r="S14" s="23"/>
    </row>
    <row r="15" spans="1:19" ht="30" customHeight="1">
      <c r="A15" s="73" t="s">
        <v>37</v>
      </c>
      <c r="B15" s="57" t="s">
        <v>95</v>
      </c>
      <c r="C15" s="58" t="s">
        <v>102</v>
      </c>
      <c r="D15" s="46">
        <v>15</v>
      </c>
      <c r="E15" s="46" t="s">
        <v>22</v>
      </c>
      <c r="F15" s="21">
        <v>21</v>
      </c>
      <c r="G15" s="46">
        <v>16</v>
      </c>
      <c r="H15" s="46" t="s">
        <v>22</v>
      </c>
      <c r="I15" s="21">
        <v>21</v>
      </c>
      <c r="J15" s="46"/>
      <c r="K15" s="46" t="s">
        <v>22</v>
      </c>
      <c r="L15" s="21"/>
      <c r="M15" s="51">
        <f t="shared" si="0"/>
        <v>31</v>
      </c>
      <c r="N15" s="52">
        <f t="shared" si="1"/>
        <v>42</v>
      </c>
      <c r="O15" s="123">
        <f t="shared" si="2"/>
        <v>0</v>
      </c>
      <c r="P15" s="124">
        <f t="shared" si="3"/>
        <v>2</v>
      </c>
      <c r="Q15" s="125">
        <f t="shared" si="4"/>
        <v>0</v>
      </c>
      <c r="R15" s="124">
        <f t="shared" si="5"/>
        <v>1</v>
      </c>
      <c r="S15" s="23"/>
    </row>
    <row r="16" spans="1:19" ht="30" customHeight="1">
      <c r="A16" s="73" t="s">
        <v>40</v>
      </c>
      <c r="B16" s="9" t="s">
        <v>96</v>
      </c>
      <c r="C16" s="9" t="s">
        <v>103</v>
      </c>
      <c r="D16" s="46">
        <v>21</v>
      </c>
      <c r="E16" s="46" t="s">
        <v>22</v>
      </c>
      <c r="F16" s="21">
        <v>6</v>
      </c>
      <c r="G16" s="46">
        <v>21</v>
      </c>
      <c r="H16" s="46" t="s">
        <v>22</v>
      </c>
      <c r="I16" s="21">
        <v>4</v>
      </c>
      <c r="J16" s="46"/>
      <c r="K16" s="46" t="s">
        <v>22</v>
      </c>
      <c r="L16" s="21"/>
      <c r="M16" s="51">
        <f t="shared" si="0"/>
        <v>42</v>
      </c>
      <c r="N16" s="52">
        <f t="shared" si="1"/>
        <v>10</v>
      </c>
      <c r="O16" s="123">
        <f t="shared" si="2"/>
        <v>2</v>
      </c>
      <c r="P16" s="124">
        <f t="shared" si="3"/>
        <v>0</v>
      </c>
      <c r="Q16" s="125">
        <f t="shared" si="4"/>
        <v>1</v>
      </c>
      <c r="R16" s="124">
        <f t="shared" si="5"/>
        <v>0</v>
      </c>
      <c r="S16" s="23"/>
    </row>
    <row r="17" spans="1:19" ht="30" customHeight="1">
      <c r="A17" s="73" t="s">
        <v>41</v>
      </c>
      <c r="B17" s="9" t="s">
        <v>97</v>
      </c>
      <c r="C17" s="9" t="s">
        <v>104</v>
      </c>
      <c r="D17" s="46">
        <v>21</v>
      </c>
      <c r="E17" s="46" t="s">
        <v>22</v>
      </c>
      <c r="F17" s="21">
        <v>11</v>
      </c>
      <c r="G17" s="46">
        <v>21</v>
      </c>
      <c r="H17" s="46" t="s">
        <v>22</v>
      </c>
      <c r="I17" s="21">
        <v>8</v>
      </c>
      <c r="J17" s="46"/>
      <c r="K17" s="46" t="s">
        <v>22</v>
      </c>
      <c r="L17" s="21"/>
      <c r="M17" s="51">
        <f t="shared" si="0"/>
        <v>42</v>
      </c>
      <c r="N17" s="52">
        <f t="shared" si="1"/>
        <v>19</v>
      </c>
      <c r="O17" s="123">
        <f t="shared" si="2"/>
        <v>2</v>
      </c>
      <c r="P17" s="124">
        <f t="shared" si="3"/>
        <v>0</v>
      </c>
      <c r="Q17" s="125">
        <f t="shared" si="4"/>
        <v>1</v>
      </c>
      <c r="R17" s="124">
        <f t="shared" si="5"/>
        <v>0</v>
      </c>
      <c r="S17" s="23"/>
    </row>
    <row r="18" spans="1:19" ht="30" customHeight="1">
      <c r="A18" s="73" t="s">
        <v>42</v>
      </c>
      <c r="B18" s="9" t="s">
        <v>98</v>
      </c>
      <c r="C18" s="9" t="s">
        <v>105</v>
      </c>
      <c r="D18" s="46">
        <v>14</v>
      </c>
      <c r="E18" s="46" t="s">
        <v>22</v>
      </c>
      <c r="F18" s="21">
        <v>21</v>
      </c>
      <c r="G18" s="46">
        <v>13</v>
      </c>
      <c r="H18" s="46" t="s">
        <v>22</v>
      </c>
      <c r="I18" s="21">
        <v>21</v>
      </c>
      <c r="J18" s="46"/>
      <c r="K18" s="46" t="s">
        <v>22</v>
      </c>
      <c r="L18" s="21"/>
      <c r="M18" s="51">
        <f t="shared" si="0"/>
        <v>27</v>
      </c>
      <c r="N18" s="52">
        <f t="shared" si="1"/>
        <v>42</v>
      </c>
      <c r="O18" s="123">
        <f t="shared" si="2"/>
        <v>0</v>
      </c>
      <c r="P18" s="124">
        <f t="shared" si="3"/>
        <v>2</v>
      </c>
      <c r="Q18" s="125">
        <f t="shared" si="4"/>
        <v>0</v>
      </c>
      <c r="R18" s="124">
        <f t="shared" si="5"/>
        <v>1</v>
      </c>
      <c r="S18" s="23"/>
    </row>
    <row r="19" spans="1:19" ht="30" customHeight="1" thickBot="1">
      <c r="A19" s="73" t="s">
        <v>43</v>
      </c>
      <c r="B19" s="59" t="s">
        <v>99</v>
      </c>
      <c r="C19" s="59" t="s">
        <v>106</v>
      </c>
      <c r="D19" s="47">
        <v>12</v>
      </c>
      <c r="E19" s="49" t="s">
        <v>22</v>
      </c>
      <c r="F19" s="24">
        <v>21</v>
      </c>
      <c r="G19" s="47">
        <v>15</v>
      </c>
      <c r="H19" s="49" t="s">
        <v>22</v>
      </c>
      <c r="I19" s="24">
        <v>21</v>
      </c>
      <c r="J19" s="47"/>
      <c r="K19" s="49" t="s">
        <v>22</v>
      </c>
      <c r="L19" s="24"/>
      <c r="M19" s="51">
        <f t="shared" si="0"/>
        <v>27</v>
      </c>
      <c r="N19" s="52">
        <f t="shared" si="1"/>
        <v>42</v>
      </c>
      <c r="O19" s="22">
        <f t="shared" si="2"/>
        <v>0</v>
      </c>
      <c r="P19" s="122">
        <f t="shared" si="3"/>
        <v>2</v>
      </c>
      <c r="Q19" s="22">
        <f t="shared" si="4"/>
        <v>0</v>
      </c>
      <c r="R19" s="122">
        <f t="shared" si="5"/>
        <v>1</v>
      </c>
      <c r="S19" s="26"/>
    </row>
    <row r="20" spans="1:19" ht="34.5" customHeight="1" thickBot="1">
      <c r="A20" s="50" t="s">
        <v>10</v>
      </c>
      <c r="B20" s="60" t="str">
        <f>C8</f>
        <v>SEVERNÍ MORAVA</v>
      </c>
      <c r="C20" s="30"/>
      <c r="D20" s="36"/>
      <c r="E20" s="36"/>
      <c r="F20" s="36"/>
      <c r="G20" s="36"/>
      <c r="H20" s="36"/>
      <c r="I20" s="36"/>
      <c r="J20" s="36"/>
      <c r="K20" s="36"/>
      <c r="L20" s="44"/>
      <c r="M20" s="53">
        <f aca="true" t="shared" si="6" ref="M20:R20">SUM(M13:M19)</f>
        <v>254</v>
      </c>
      <c r="N20" s="54">
        <f t="shared" si="6"/>
        <v>208</v>
      </c>
      <c r="O20" s="53">
        <f t="shared" si="6"/>
        <v>8</v>
      </c>
      <c r="P20" s="55">
        <f t="shared" si="6"/>
        <v>6</v>
      </c>
      <c r="Q20" s="53">
        <f t="shared" si="6"/>
        <v>4</v>
      </c>
      <c r="R20" s="54">
        <f t="shared" si="6"/>
        <v>3</v>
      </c>
      <c r="S20" s="1"/>
    </row>
    <row r="21" spans="4:19" ht="15"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8" t="s">
        <v>11</v>
      </c>
    </row>
    <row r="22" ht="12.75">
      <c r="A22" s="31" t="s">
        <v>12</v>
      </c>
    </row>
    <row r="23" ht="12.75"/>
    <row r="24" spans="1:2" ht="19.5" customHeight="1">
      <c r="A24" s="32" t="s">
        <v>13</v>
      </c>
      <c r="B24" s="3" t="s">
        <v>15</v>
      </c>
    </row>
    <row r="25" spans="1:2" ht="19.5" customHeight="1">
      <c r="A25" s="29"/>
      <c r="B25" s="3" t="s">
        <v>15</v>
      </c>
    </row>
    <row r="26" ht="12.75"/>
    <row r="27" spans="1:20" ht="12.75">
      <c r="A27" s="34" t="s">
        <v>16</v>
      </c>
      <c r="C27" s="33"/>
      <c r="D27" s="34" t="s">
        <v>17</v>
      </c>
      <c r="E27" s="34"/>
      <c r="F27" s="3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</row>
    <row r="28" spans="1:20" ht="12.75">
      <c r="A28" s="3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spans="1:20" ht="12.75">
      <c r="A29" s="3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spans="1:20" ht="12.75">
      <c r="A30" s="3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</row>
    <row r="31" spans="1:20" ht="12.75">
      <c r="A31" s="34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</row>
    <row r="32" spans="1:20" ht="12.75">
      <c r="A32" s="35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</row>
  </sheetData>
  <mergeCells count="6">
    <mergeCell ref="A6:S6"/>
    <mergeCell ref="M11:N11"/>
    <mergeCell ref="O11:P11"/>
    <mergeCell ref="Q11:R11"/>
    <mergeCell ref="D11:L11"/>
    <mergeCell ref="P10:S10"/>
  </mergeCells>
  <printOptions horizontalCentered="1"/>
  <pageMargins left="0" right="0" top="0.36" bottom="0.3937007874015748" header="0.24" footer="0.3937007874015748"/>
  <pageSetup fitToHeight="1" fitToWidth="1" horizontalDpi="600" verticalDpi="600" orientation="landscape" paperSize="9" scale="96" r:id="rId2"/>
  <headerFooter alignWithMargins="0">
    <oddFooter>&amp;L&amp;"Space Age,Tučné"&amp;12KADELDESIGN&amp;"Symbol,Obyčejné"&amp;XŇ&amp;"BrushScript BT,Obyčejné"&amp;X,&amp;"Space Age,Obyčejné"&amp;10&amp;D&amp;R&amp;"Arial CE,Tučné"Český badmintonový svaz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workbookViewId="0" topLeftCell="A3">
      <selection activeCell="P10" sqref="P10:S10"/>
    </sheetView>
  </sheetViews>
  <sheetFormatPr defaultColWidth="9.003906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1" ht="12.75"/>
    <row r="2" ht="12.75"/>
    <row r="3" ht="12.75"/>
    <row r="4" ht="12.75"/>
    <row r="5" ht="12.75"/>
    <row r="6" spans="1:19" ht="27" thickBot="1">
      <c r="A6" s="164" t="s">
        <v>0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</row>
    <row r="7" spans="1:19" ht="19.5" customHeight="1" thickBot="1">
      <c r="A7" s="37" t="s">
        <v>1</v>
      </c>
      <c r="B7" s="38"/>
      <c r="C7" s="39" t="s">
        <v>50</v>
      </c>
      <c r="D7" s="38"/>
      <c r="E7" s="38"/>
      <c r="F7" s="38"/>
      <c r="G7" s="38"/>
      <c r="H7" s="38"/>
      <c r="I7" s="38"/>
      <c r="J7" s="39"/>
      <c r="K7" s="39"/>
      <c r="L7" s="39"/>
      <c r="M7" s="38"/>
      <c r="N7" s="38"/>
      <c r="O7" s="38"/>
      <c r="P7" s="38"/>
      <c r="Q7" s="38"/>
      <c r="R7" s="38"/>
      <c r="S7" s="40"/>
    </row>
    <row r="8" spans="1:19" ht="19.5" customHeight="1" thickTop="1">
      <c r="A8" s="4" t="s">
        <v>3</v>
      </c>
      <c r="B8" s="5"/>
      <c r="C8" s="110" t="s">
        <v>70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41" t="s">
        <v>18</v>
      </c>
      <c r="Q8" s="42"/>
      <c r="R8" s="45" t="s">
        <v>51</v>
      </c>
      <c r="S8" s="8"/>
    </row>
    <row r="9" spans="1:19" ht="19.5" customHeight="1">
      <c r="A9" s="4" t="s">
        <v>4</v>
      </c>
      <c r="B9" s="9"/>
      <c r="C9" s="111" t="s">
        <v>71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43" t="s">
        <v>2</v>
      </c>
      <c r="Q9" s="9"/>
      <c r="R9" s="7" t="s">
        <v>35</v>
      </c>
      <c r="S9" s="8"/>
    </row>
    <row r="10" spans="1:19" ht="19.5" customHeight="1" thickBot="1">
      <c r="A10" s="10" t="s">
        <v>5</v>
      </c>
      <c r="B10" s="11"/>
      <c r="C10" s="112" t="s">
        <v>52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70" t="s">
        <v>161</v>
      </c>
      <c r="Q10" s="171"/>
      <c r="R10" s="171"/>
      <c r="S10" s="172"/>
    </row>
    <row r="11" spans="1:19" ht="24.75" customHeight="1">
      <c r="A11" s="14"/>
      <c r="B11" s="2" t="s">
        <v>6</v>
      </c>
      <c r="C11" s="2" t="s">
        <v>7</v>
      </c>
      <c r="D11" s="167" t="s">
        <v>8</v>
      </c>
      <c r="E11" s="168"/>
      <c r="F11" s="168"/>
      <c r="G11" s="168"/>
      <c r="H11" s="168"/>
      <c r="I11" s="168"/>
      <c r="J11" s="168"/>
      <c r="K11" s="168"/>
      <c r="L11" s="169"/>
      <c r="M11" s="165" t="s">
        <v>19</v>
      </c>
      <c r="N11" s="166"/>
      <c r="O11" s="165" t="s">
        <v>20</v>
      </c>
      <c r="P11" s="166"/>
      <c r="Q11" s="165" t="s">
        <v>21</v>
      </c>
      <c r="R11" s="166"/>
      <c r="S11" s="74" t="s">
        <v>9</v>
      </c>
    </row>
    <row r="12" spans="1:19" ht="9.75" customHeight="1" thickBot="1">
      <c r="A12" s="15"/>
      <c r="B12" s="16"/>
      <c r="C12" s="17"/>
      <c r="D12" s="75">
        <v>1</v>
      </c>
      <c r="E12" s="75"/>
      <c r="F12" s="75"/>
      <c r="G12" s="75">
        <v>2</v>
      </c>
      <c r="H12" s="75"/>
      <c r="I12" s="75"/>
      <c r="J12" s="75">
        <v>3</v>
      </c>
      <c r="K12" s="76"/>
      <c r="L12" s="77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120" t="s">
        <v>14</v>
      </c>
      <c r="B13" s="57" t="s">
        <v>114</v>
      </c>
      <c r="C13" s="58" t="s">
        <v>121</v>
      </c>
      <c r="D13" s="46">
        <v>18</v>
      </c>
      <c r="E13" s="48" t="s">
        <v>22</v>
      </c>
      <c r="F13" s="21">
        <v>21</v>
      </c>
      <c r="G13" s="46">
        <v>12</v>
      </c>
      <c r="H13" s="48" t="s">
        <v>22</v>
      </c>
      <c r="I13" s="21">
        <v>21</v>
      </c>
      <c r="J13" s="46"/>
      <c r="K13" s="48" t="s">
        <v>22</v>
      </c>
      <c r="L13" s="21"/>
      <c r="M13" s="51">
        <f aca="true" t="shared" si="0" ref="M13:M19">D13+G13+J13</f>
        <v>30</v>
      </c>
      <c r="N13" s="52">
        <f aca="true" t="shared" si="1" ref="N13:N19">F13+I13+L13</f>
        <v>42</v>
      </c>
      <c r="O13" s="25">
        <f aca="true" t="shared" si="2" ref="O13:O19">IF(D13&gt;F13,1,0)+IF(G13&gt;I13,1,0)+IF(J13&gt;L13,1,0)</f>
        <v>0</v>
      </c>
      <c r="P13" s="121">
        <f aca="true" t="shared" si="3" ref="P13:P19">IF(D13&lt;F13,1,0)+IF(G13&lt;I13,1,0)+IF(J13&lt;L13,1,0)</f>
        <v>2</v>
      </c>
      <c r="Q13" s="25">
        <f aca="true" t="shared" si="4" ref="Q13:Q19">IF(O13+P13&lt;2,0,IF(O13&gt;P13,1,0))</f>
        <v>0</v>
      </c>
      <c r="R13" s="121">
        <f aca="true" t="shared" si="5" ref="R13:R19">IF(O13+P13&lt;2,0,IF(O13&lt;P13,1,0))</f>
        <v>1</v>
      </c>
      <c r="S13" s="23"/>
    </row>
    <row r="14" spans="1:19" ht="30" customHeight="1">
      <c r="A14" s="73" t="s">
        <v>38</v>
      </c>
      <c r="B14" s="57" t="s">
        <v>115</v>
      </c>
      <c r="C14" s="58" t="s">
        <v>122</v>
      </c>
      <c r="D14" s="46">
        <v>15</v>
      </c>
      <c r="E14" s="46" t="s">
        <v>22</v>
      </c>
      <c r="F14" s="21">
        <v>21</v>
      </c>
      <c r="G14" s="46">
        <v>11</v>
      </c>
      <c r="H14" s="46" t="s">
        <v>22</v>
      </c>
      <c r="I14" s="21">
        <v>21</v>
      </c>
      <c r="J14" s="46"/>
      <c r="K14" s="46" t="s">
        <v>22</v>
      </c>
      <c r="L14" s="21"/>
      <c r="M14" s="51">
        <f t="shared" si="0"/>
        <v>26</v>
      </c>
      <c r="N14" s="52">
        <f t="shared" si="1"/>
        <v>42</v>
      </c>
      <c r="O14" s="123">
        <f t="shared" si="2"/>
        <v>0</v>
      </c>
      <c r="P14" s="124">
        <f t="shared" si="3"/>
        <v>2</v>
      </c>
      <c r="Q14" s="125">
        <f t="shared" si="4"/>
        <v>0</v>
      </c>
      <c r="R14" s="124">
        <f t="shared" si="5"/>
        <v>1</v>
      </c>
      <c r="S14" s="23"/>
    </row>
    <row r="15" spans="1:19" ht="30" customHeight="1">
      <c r="A15" s="73" t="s">
        <v>37</v>
      </c>
      <c r="B15" s="57" t="s">
        <v>116</v>
      </c>
      <c r="C15" s="58" t="s">
        <v>123</v>
      </c>
      <c r="D15" s="46">
        <v>21</v>
      </c>
      <c r="E15" s="46" t="s">
        <v>22</v>
      </c>
      <c r="F15" s="21">
        <v>12</v>
      </c>
      <c r="G15" s="46">
        <v>21</v>
      </c>
      <c r="H15" s="46" t="s">
        <v>22</v>
      </c>
      <c r="I15" s="21">
        <v>4</v>
      </c>
      <c r="J15" s="46"/>
      <c r="K15" s="46" t="s">
        <v>22</v>
      </c>
      <c r="L15" s="21"/>
      <c r="M15" s="51">
        <f t="shared" si="0"/>
        <v>42</v>
      </c>
      <c r="N15" s="52">
        <f t="shared" si="1"/>
        <v>16</v>
      </c>
      <c r="O15" s="123">
        <f t="shared" si="2"/>
        <v>2</v>
      </c>
      <c r="P15" s="124">
        <f t="shared" si="3"/>
        <v>0</v>
      </c>
      <c r="Q15" s="125">
        <f t="shared" si="4"/>
        <v>1</v>
      </c>
      <c r="R15" s="124">
        <f t="shared" si="5"/>
        <v>0</v>
      </c>
      <c r="S15" s="23"/>
    </row>
    <row r="16" spans="1:19" ht="30" customHeight="1">
      <c r="A16" s="73" t="s">
        <v>40</v>
      </c>
      <c r="B16" s="9" t="s">
        <v>117</v>
      </c>
      <c r="C16" s="9" t="s">
        <v>127</v>
      </c>
      <c r="D16" s="46">
        <v>19</v>
      </c>
      <c r="E16" s="46" t="s">
        <v>22</v>
      </c>
      <c r="F16" s="21">
        <v>21</v>
      </c>
      <c r="G16" s="46">
        <v>21</v>
      </c>
      <c r="H16" s="46" t="s">
        <v>22</v>
      </c>
      <c r="I16" s="21">
        <v>15</v>
      </c>
      <c r="J16" s="46">
        <v>14</v>
      </c>
      <c r="K16" s="46" t="s">
        <v>22</v>
      </c>
      <c r="L16" s="21">
        <v>21</v>
      </c>
      <c r="M16" s="51">
        <f t="shared" si="0"/>
        <v>54</v>
      </c>
      <c r="N16" s="52">
        <f t="shared" si="1"/>
        <v>57</v>
      </c>
      <c r="O16" s="123">
        <f t="shared" si="2"/>
        <v>1</v>
      </c>
      <c r="P16" s="124">
        <f t="shared" si="3"/>
        <v>2</v>
      </c>
      <c r="Q16" s="125">
        <f t="shared" si="4"/>
        <v>0</v>
      </c>
      <c r="R16" s="124">
        <f t="shared" si="5"/>
        <v>1</v>
      </c>
      <c r="S16" s="23"/>
    </row>
    <row r="17" spans="1:19" ht="30" customHeight="1">
      <c r="A17" s="73" t="s">
        <v>41</v>
      </c>
      <c r="B17" s="9" t="s">
        <v>118</v>
      </c>
      <c r="C17" s="9" t="s">
        <v>124</v>
      </c>
      <c r="D17" s="46">
        <v>7</v>
      </c>
      <c r="E17" s="46" t="s">
        <v>22</v>
      </c>
      <c r="F17" s="21">
        <v>21</v>
      </c>
      <c r="G17" s="46">
        <v>14</v>
      </c>
      <c r="H17" s="46" t="s">
        <v>22</v>
      </c>
      <c r="I17" s="21">
        <v>21</v>
      </c>
      <c r="J17" s="46"/>
      <c r="K17" s="46" t="s">
        <v>22</v>
      </c>
      <c r="L17" s="21"/>
      <c r="M17" s="51">
        <f t="shared" si="0"/>
        <v>21</v>
      </c>
      <c r="N17" s="52">
        <f t="shared" si="1"/>
        <v>42</v>
      </c>
      <c r="O17" s="123">
        <f t="shared" si="2"/>
        <v>0</v>
      </c>
      <c r="P17" s="124">
        <f t="shared" si="3"/>
        <v>2</v>
      </c>
      <c r="Q17" s="125">
        <f t="shared" si="4"/>
        <v>0</v>
      </c>
      <c r="R17" s="124">
        <f t="shared" si="5"/>
        <v>1</v>
      </c>
      <c r="S17" s="23"/>
    </row>
    <row r="18" spans="1:19" ht="30" customHeight="1">
      <c r="A18" s="73" t="s">
        <v>42</v>
      </c>
      <c r="B18" s="9" t="s">
        <v>119</v>
      </c>
      <c r="C18" s="9" t="s">
        <v>125</v>
      </c>
      <c r="D18" s="46">
        <v>21</v>
      </c>
      <c r="E18" s="46" t="s">
        <v>22</v>
      </c>
      <c r="F18" s="21">
        <v>11</v>
      </c>
      <c r="G18" s="46">
        <v>21</v>
      </c>
      <c r="H18" s="46" t="s">
        <v>22</v>
      </c>
      <c r="I18" s="21">
        <v>4</v>
      </c>
      <c r="J18" s="46"/>
      <c r="K18" s="46" t="s">
        <v>22</v>
      </c>
      <c r="L18" s="21"/>
      <c r="M18" s="51">
        <f t="shared" si="0"/>
        <v>42</v>
      </c>
      <c r="N18" s="52">
        <f t="shared" si="1"/>
        <v>15</v>
      </c>
      <c r="O18" s="123">
        <f t="shared" si="2"/>
        <v>2</v>
      </c>
      <c r="P18" s="124">
        <f t="shared" si="3"/>
        <v>0</v>
      </c>
      <c r="Q18" s="125">
        <f t="shared" si="4"/>
        <v>1</v>
      </c>
      <c r="R18" s="124">
        <f t="shared" si="5"/>
        <v>0</v>
      </c>
      <c r="S18" s="23"/>
    </row>
    <row r="19" spans="1:19" ht="30" customHeight="1" thickBot="1">
      <c r="A19" s="73" t="s">
        <v>43</v>
      </c>
      <c r="B19" s="59" t="s">
        <v>120</v>
      </c>
      <c r="C19" s="59" t="s">
        <v>126</v>
      </c>
      <c r="D19" s="47">
        <v>21</v>
      </c>
      <c r="E19" s="49" t="s">
        <v>22</v>
      </c>
      <c r="F19" s="24">
        <v>5</v>
      </c>
      <c r="G19" s="47">
        <v>21</v>
      </c>
      <c r="H19" s="49" t="s">
        <v>22</v>
      </c>
      <c r="I19" s="24">
        <v>12</v>
      </c>
      <c r="J19" s="47"/>
      <c r="K19" s="49" t="s">
        <v>22</v>
      </c>
      <c r="L19" s="24"/>
      <c r="M19" s="51">
        <f t="shared" si="0"/>
        <v>42</v>
      </c>
      <c r="N19" s="52">
        <f t="shared" si="1"/>
        <v>17</v>
      </c>
      <c r="O19" s="22">
        <f t="shared" si="2"/>
        <v>2</v>
      </c>
      <c r="P19" s="122">
        <f t="shared" si="3"/>
        <v>0</v>
      </c>
      <c r="Q19" s="22">
        <f t="shared" si="4"/>
        <v>1</v>
      </c>
      <c r="R19" s="122">
        <f t="shared" si="5"/>
        <v>0</v>
      </c>
      <c r="S19" s="26"/>
    </row>
    <row r="20" spans="1:19" ht="34.5" customHeight="1" thickBot="1">
      <c r="A20" s="50" t="s">
        <v>10</v>
      </c>
      <c r="B20" s="60" t="str">
        <f>C9</f>
        <v>VÝBĚR PRAHY</v>
      </c>
      <c r="C20" s="30"/>
      <c r="D20" s="36"/>
      <c r="E20" s="36"/>
      <c r="F20" s="36"/>
      <c r="G20" s="36"/>
      <c r="H20" s="36"/>
      <c r="I20" s="36"/>
      <c r="J20" s="36"/>
      <c r="K20" s="36"/>
      <c r="L20" s="44"/>
      <c r="M20" s="53">
        <f aca="true" t="shared" si="6" ref="M20:R20">SUM(M13:M19)</f>
        <v>257</v>
      </c>
      <c r="N20" s="54">
        <f t="shared" si="6"/>
        <v>231</v>
      </c>
      <c r="O20" s="53">
        <f t="shared" si="6"/>
        <v>7</v>
      </c>
      <c r="P20" s="55">
        <f t="shared" si="6"/>
        <v>8</v>
      </c>
      <c r="Q20" s="53">
        <f t="shared" si="6"/>
        <v>3</v>
      </c>
      <c r="R20" s="54">
        <f t="shared" si="6"/>
        <v>4</v>
      </c>
      <c r="S20" s="1"/>
    </row>
    <row r="21" spans="4:19" ht="15"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8" t="s">
        <v>11</v>
      </c>
    </row>
    <row r="22" ht="12.75">
      <c r="A22" s="31" t="s">
        <v>12</v>
      </c>
    </row>
    <row r="23" ht="12.75"/>
    <row r="24" spans="1:2" ht="19.5" customHeight="1">
      <c r="A24" s="32" t="s">
        <v>13</v>
      </c>
      <c r="B24" s="3" t="s">
        <v>15</v>
      </c>
    </row>
    <row r="25" spans="1:2" ht="19.5" customHeight="1">
      <c r="A25" s="29"/>
      <c r="B25" s="3" t="s">
        <v>15</v>
      </c>
    </row>
    <row r="26" ht="12.75"/>
    <row r="27" spans="1:20" ht="12.75">
      <c r="A27" s="34" t="s">
        <v>16</v>
      </c>
      <c r="C27" s="33"/>
      <c r="D27" s="34" t="s">
        <v>17</v>
      </c>
      <c r="E27" s="34"/>
      <c r="F27" s="3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</row>
    <row r="28" spans="1:20" ht="12.75">
      <c r="A28" s="3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spans="1:20" ht="12.75">
      <c r="A29" s="3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spans="1:20" ht="12.75">
      <c r="A30" s="3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</row>
    <row r="31" spans="1:20" ht="12.75">
      <c r="A31" s="34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</row>
    <row r="32" spans="1:20" ht="12.75">
      <c r="A32" s="35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</row>
  </sheetData>
  <mergeCells count="6">
    <mergeCell ref="A6:S6"/>
    <mergeCell ref="M11:N11"/>
    <mergeCell ref="O11:P11"/>
    <mergeCell ref="Q11:R11"/>
    <mergeCell ref="D11:L11"/>
    <mergeCell ref="P10:S10"/>
  </mergeCells>
  <printOptions horizontalCentered="1"/>
  <pageMargins left="0" right="0" top="0.36" bottom="0.3937007874015748" header="0.24" footer="0.3937007874015748"/>
  <pageSetup fitToHeight="1" fitToWidth="1" horizontalDpi="600" verticalDpi="600" orientation="landscape" paperSize="9" scale="96" r:id="rId2"/>
  <headerFooter alignWithMargins="0">
    <oddFooter>&amp;L&amp;"Space Age,Tučné"&amp;12KADELDESIGN&amp;"Symbol,Obyčejné"&amp;XŇ&amp;"BrushScript BT,Obyčejné"&amp;X,&amp;"Space Age,Obyčejné"&amp;10&amp;D&amp;R&amp;"Arial CE,Tučné"Český badmintonový svaz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workbookViewId="0" topLeftCell="A1">
      <selection activeCell="A1" sqref="A1"/>
    </sheetView>
  </sheetViews>
  <sheetFormatPr defaultColWidth="9.003906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1" ht="12.75"/>
    <row r="2" ht="12.75"/>
    <row r="3" ht="12.75"/>
    <row r="4" ht="12.75"/>
    <row r="5" ht="12.75"/>
    <row r="6" spans="1:19" ht="27" thickBot="1">
      <c r="A6" s="164" t="s">
        <v>0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</row>
    <row r="7" spans="1:19" ht="19.5" customHeight="1" thickBot="1">
      <c r="A7" s="37" t="s">
        <v>1</v>
      </c>
      <c r="B7" s="38"/>
      <c r="C7" s="39" t="s">
        <v>50</v>
      </c>
      <c r="D7" s="38"/>
      <c r="E7" s="38"/>
      <c r="F7" s="38"/>
      <c r="G7" s="38"/>
      <c r="H7" s="38"/>
      <c r="I7" s="38"/>
      <c r="J7" s="39"/>
      <c r="K7" s="39"/>
      <c r="L7" s="39"/>
      <c r="M7" s="38"/>
      <c r="N7" s="38"/>
      <c r="O7" s="38"/>
      <c r="P7" s="38"/>
      <c r="Q7" s="38"/>
      <c r="R7" s="38"/>
      <c r="S7" s="40"/>
    </row>
    <row r="8" spans="1:19" ht="19.5" customHeight="1" thickTop="1">
      <c r="A8" s="4" t="s">
        <v>3</v>
      </c>
      <c r="B8" s="5"/>
      <c r="C8" s="110" t="s">
        <v>67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41" t="s">
        <v>18</v>
      </c>
      <c r="Q8" s="42"/>
      <c r="R8" s="45" t="s">
        <v>197</v>
      </c>
      <c r="S8" s="8"/>
    </row>
    <row r="9" spans="1:19" ht="19.5" customHeight="1">
      <c r="A9" s="4" t="s">
        <v>4</v>
      </c>
      <c r="B9" s="9"/>
      <c r="C9" s="111" t="s">
        <v>70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43" t="s">
        <v>2</v>
      </c>
      <c r="Q9" s="9"/>
      <c r="R9" s="7" t="s">
        <v>35</v>
      </c>
      <c r="S9" s="8"/>
    </row>
    <row r="10" spans="1:19" ht="19.5" customHeight="1" thickBot="1">
      <c r="A10" s="10" t="s">
        <v>5</v>
      </c>
      <c r="B10" s="11"/>
      <c r="C10" s="112" t="s">
        <v>52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70" t="s">
        <v>196</v>
      </c>
      <c r="Q10" s="171"/>
      <c r="R10" s="171"/>
      <c r="S10" s="172"/>
    </row>
    <row r="11" spans="1:19" ht="24.75" customHeight="1">
      <c r="A11" s="14"/>
      <c r="B11" s="2" t="s">
        <v>6</v>
      </c>
      <c r="C11" s="2" t="s">
        <v>7</v>
      </c>
      <c r="D11" s="167" t="s">
        <v>8</v>
      </c>
      <c r="E11" s="168"/>
      <c r="F11" s="168"/>
      <c r="G11" s="168"/>
      <c r="H11" s="168"/>
      <c r="I11" s="168"/>
      <c r="J11" s="168"/>
      <c r="K11" s="168"/>
      <c r="L11" s="169"/>
      <c r="M11" s="165" t="s">
        <v>19</v>
      </c>
      <c r="N11" s="166"/>
      <c r="O11" s="165" t="s">
        <v>20</v>
      </c>
      <c r="P11" s="166"/>
      <c r="Q11" s="165" t="s">
        <v>21</v>
      </c>
      <c r="R11" s="166"/>
      <c r="S11" s="74" t="s">
        <v>9</v>
      </c>
    </row>
    <row r="12" spans="1:19" ht="9.75" customHeight="1" thickBot="1">
      <c r="A12" s="15"/>
      <c r="B12" s="16"/>
      <c r="C12" s="17"/>
      <c r="D12" s="75">
        <v>1</v>
      </c>
      <c r="E12" s="75"/>
      <c r="F12" s="75"/>
      <c r="G12" s="75">
        <v>2</v>
      </c>
      <c r="H12" s="75"/>
      <c r="I12" s="75"/>
      <c r="J12" s="75">
        <v>3</v>
      </c>
      <c r="K12" s="76"/>
      <c r="L12" s="77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120" t="s">
        <v>14</v>
      </c>
      <c r="B13" s="57" t="s">
        <v>72</v>
      </c>
      <c r="C13" s="57" t="s">
        <v>200</v>
      </c>
      <c r="D13" s="46">
        <v>23</v>
      </c>
      <c r="E13" s="48" t="s">
        <v>22</v>
      </c>
      <c r="F13" s="21">
        <v>21</v>
      </c>
      <c r="G13" s="46">
        <v>21</v>
      </c>
      <c r="H13" s="48" t="s">
        <v>22</v>
      </c>
      <c r="I13" s="21">
        <v>17</v>
      </c>
      <c r="J13" s="46"/>
      <c r="K13" s="48" t="s">
        <v>22</v>
      </c>
      <c r="L13" s="21"/>
      <c r="M13" s="51">
        <f aca="true" t="shared" si="0" ref="M13:M19">D13+G13+J13</f>
        <v>44</v>
      </c>
      <c r="N13" s="52">
        <f aca="true" t="shared" si="1" ref="N13:N19">F13+I13+L13</f>
        <v>38</v>
      </c>
      <c r="O13" s="25">
        <f aca="true" t="shared" si="2" ref="O13:O19">IF(D13&gt;F13,1,0)+IF(G13&gt;I13,1,0)+IF(J13&gt;L13,1,0)</f>
        <v>2</v>
      </c>
      <c r="P13" s="121">
        <f aca="true" t="shared" si="3" ref="P13:P19">IF(D13&lt;F13,1,0)+IF(G13&lt;I13,1,0)+IF(J13&lt;L13,1,0)</f>
        <v>0</v>
      </c>
      <c r="Q13" s="25">
        <f aca="true" t="shared" si="4" ref="Q13:Q19">IF(O13+P13&lt;2,0,IF(O13&gt;P13,1,0))</f>
        <v>1</v>
      </c>
      <c r="R13" s="121">
        <f aca="true" t="shared" si="5" ref="R13:R19">IF(O13+P13&lt;2,0,IF(O13&lt;P13,1,0))</f>
        <v>0</v>
      </c>
      <c r="S13" s="23"/>
    </row>
    <row r="14" spans="1:19" ht="30" customHeight="1">
      <c r="A14" s="73" t="s">
        <v>38</v>
      </c>
      <c r="B14" s="57" t="s">
        <v>207</v>
      </c>
      <c r="C14" s="57" t="s">
        <v>115</v>
      </c>
      <c r="D14" s="46">
        <v>6</v>
      </c>
      <c r="E14" s="46" t="s">
        <v>22</v>
      </c>
      <c r="F14" s="21">
        <v>21</v>
      </c>
      <c r="G14" s="46">
        <v>7</v>
      </c>
      <c r="H14" s="46" t="s">
        <v>22</v>
      </c>
      <c r="I14" s="21">
        <v>21</v>
      </c>
      <c r="J14" s="46"/>
      <c r="K14" s="46" t="s">
        <v>22</v>
      </c>
      <c r="L14" s="21"/>
      <c r="M14" s="51">
        <f t="shared" si="0"/>
        <v>13</v>
      </c>
      <c r="N14" s="52">
        <f t="shared" si="1"/>
        <v>42</v>
      </c>
      <c r="O14" s="123">
        <f t="shared" si="2"/>
        <v>0</v>
      </c>
      <c r="P14" s="124">
        <f t="shared" si="3"/>
        <v>2</v>
      </c>
      <c r="Q14" s="125">
        <f t="shared" si="4"/>
        <v>0</v>
      </c>
      <c r="R14" s="124">
        <f t="shared" si="5"/>
        <v>1</v>
      </c>
      <c r="S14" s="23"/>
    </row>
    <row r="15" spans="1:19" ht="30" customHeight="1">
      <c r="A15" s="73" t="s">
        <v>37</v>
      </c>
      <c r="B15" s="57" t="s">
        <v>208</v>
      </c>
      <c r="C15" s="57" t="s">
        <v>116</v>
      </c>
      <c r="D15" s="46">
        <v>17</v>
      </c>
      <c r="E15" s="46" t="s">
        <v>22</v>
      </c>
      <c r="F15" s="21">
        <v>21</v>
      </c>
      <c r="G15" s="46">
        <v>14</v>
      </c>
      <c r="H15" s="46" t="s">
        <v>22</v>
      </c>
      <c r="I15" s="21">
        <v>21</v>
      </c>
      <c r="J15" s="46"/>
      <c r="K15" s="46" t="s">
        <v>22</v>
      </c>
      <c r="L15" s="21"/>
      <c r="M15" s="51">
        <f t="shared" si="0"/>
        <v>31</v>
      </c>
      <c r="N15" s="52">
        <f t="shared" si="1"/>
        <v>42</v>
      </c>
      <c r="O15" s="123">
        <f t="shared" si="2"/>
        <v>0</v>
      </c>
      <c r="P15" s="124">
        <f t="shared" si="3"/>
        <v>2</v>
      </c>
      <c r="Q15" s="125">
        <f t="shared" si="4"/>
        <v>0</v>
      </c>
      <c r="R15" s="124">
        <f t="shared" si="5"/>
        <v>1</v>
      </c>
      <c r="S15" s="23"/>
    </row>
    <row r="16" spans="1:19" ht="30" customHeight="1">
      <c r="A16" s="73" t="s">
        <v>40</v>
      </c>
      <c r="B16" s="9" t="s">
        <v>75</v>
      </c>
      <c r="C16" s="9" t="s">
        <v>181</v>
      </c>
      <c r="D16" s="46">
        <v>21</v>
      </c>
      <c r="E16" s="46" t="s">
        <v>22</v>
      </c>
      <c r="F16" s="21">
        <v>12</v>
      </c>
      <c r="G16" s="46">
        <v>18</v>
      </c>
      <c r="H16" s="46" t="s">
        <v>22</v>
      </c>
      <c r="I16" s="21">
        <v>21</v>
      </c>
      <c r="J16" s="46">
        <v>21</v>
      </c>
      <c r="K16" s="46" t="s">
        <v>22</v>
      </c>
      <c r="L16" s="21">
        <v>14</v>
      </c>
      <c r="M16" s="51">
        <f t="shared" si="0"/>
        <v>60</v>
      </c>
      <c r="N16" s="52">
        <f t="shared" si="1"/>
        <v>47</v>
      </c>
      <c r="O16" s="123">
        <f t="shared" si="2"/>
        <v>2</v>
      </c>
      <c r="P16" s="124">
        <f t="shared" si="3"/>
        <v>1</v>
      </c>
      <c r="Q16" s="125">
        <f t="shared" si="4"/>
        <v>1</v>
      </c>
      <c r="R16" s="124">
        <f t="shared" si="5"/>
        <v>0</v>
      </c>
      <c r="S16" s="23"/>
    </row>
    <row r="17" spans="1:19" ht="30" customHeight="1">
      <c r="A17" s="73" t="s">
        <v>41</v>
      </c>
      <c r="B17" s="9" t="s">
        <v>76</v>
      </c>
      <c r="C17" s="9" t="s">
        <v>117</v>
      </c>
      <c r="D17" s="46">
        <v>21</v>
      </c>
      <c r="E17" s="46" t="s">
        <v>22</v>
      </c>
      <c r="F17" s="21">
        <v>19</v>
      </c>
      <c r="G17" s="46">
        <v>21</v>
      </c>
      <c r="H17" s="46" t="s">
        <v>22</v>
      </c>
      <c r="I17" s="21">
        <v>13</v>
      </c>
      <c r="J17" s="46"/>
      <c r="K17" s="46" t="s">
        <v>22</v>
      </c>
      <c r="L17" s="21"/>
      <c r="M17" s="51">
        <f t="shared" si="0"/>
        <v>42</v>
      </c>
      <c r="N17" s="52">
        <f t="shared" si="1"/>
        <v>32</v>
      </c>
      <c r="O17" s="123">
        <f t="shared" si="2"/>
        <v>2</v>
      </c>
      <c r="P17" s="124">
        <f t="shared" si="3"/>
        <v>0</v>
      </c>
      <c r="Q17" s="125">
        <f t="shared" si="4"/>
        <v>1</v>
      </c>
      <c r="R17" s="124">
        <f t="shared" si="5"/>
        <v>0</v>
      </c>
      <c r="S17" s="23"/>
    </row>
    <row r="18" spans="1:19" ht="30" customHeight="1">
      <c r="A18" s="73" t="s">
        <v>42</v>
      </c>
      <c r="B18" s="9" t="s">
        <v>202</v>
      </c>
      <c r="C18" s="9" t="s">
        <v>201</v>
      </c>
      <c r="D18" s="46">
        <v>21</v>
      </c>
      <c r="E18" s="46" t="s">
        <v>22</v>
      </c>
      <c r="F18" s="21">
        <v>15</v>
      </c>
      <c r="G18" s="46">
        <v>21</v>
      </c>
      <c r="H18" s="46" t="s">
        <v>22</v>
      </c>
      <c r="I18" s="21">
        <v>17</v>
      </c>
      <c r="J18" s="46"/>
      <c r="K18" s="46" t="s">
        <v>22</v>
      </c>
      <c r="L18" s="21"/>
      <c r="M18" s="51">
        <f t="shared" si="0"/>
        <v>42</v>
      </c>
      <c r="N18" s="52">
        <f t="shared" si="1"/>
        <v>32</v>
      </c>
      <c r="O18" s="123">
        <f t="shared" si="2"/>
        <v>2</v>
      </c>
      <c r="P18" s="124">
        <f t="shared" si="3"/>
        <v>0</v>
      </c>
      <c r="Q18" s="125">
        <f t="shared" si="4"/>
        <v>1</v>
      </c>
      <c r="R18" s="124">
        <f t="shared" si="5"/>
        <v>0</v>
      </c>
      <c r="S18" s="23"/>
    </row>
    <row r="19" spans="1:19" ht="30" customHeight="1" thickBot="1">
      <c r="A19" s="73" t="s">
        <v>43</v>
      </c>
      <c r="B19" s="59" t="s">
        <v>203</v>
      </c>
      <c r="C19" s="59" t="s">
        <v>120</v>
      </c>
      <c r="D19" s="47">
        <v>10</v>
      </c>
      <c r="E19" s="49" t="s">
        <v>22</v>
      </c>
      <c r="F19" s="24">
        <v>21</v>
      </c>
      <c r="G19" s="47">
        <v>13</v>
      </c>
      <c r="H19" s="49" t="s">
        <v>22</v>
      </c>
      <c r="I19" s="24">
        <v>21</v>
      </c>
      <c r="J19" s="47"/>
      <c r="K19" s="49" t="s">
        <v>22</v>
      </c>
      <c r="L19" s="24"/>
      <c r="M19" s="51">
        <f t="shared" si="0"/>
        <v>23</v>
      </c>
      <c r="N19" s="52">
        <f t="shared" si="1"/>
        <v>42</v>
      </c>
      <c r="O19" s="22">
        <f t="shared" si="2"/>
        <v>0</v>
      </c>
      <c r="P19" s="122">
        <f t="shared" si="3"/>
        <v>2</v>
      </c>
      <c r="Q19" s="22">
        <f t="shared" si="4"/>
        <v>0</v>
      </c>
      <c r="R19" s="122">
        <f t="shared" si="5"/>
        <v>1</v>
      </c>
      <c r="S19" s="26"/>
    </row>
    <row r="20" spans="1:19" ht="34.5" customHeight="1" thickBot="1">
      <c r="A20" s="50" t="s">
        <v>10</v>
      </c>
      <c r="B20" s="60" t="str">
        <f>C8</f>
        <v>SEVERNÍ ČECHY</v>
      </c>
      <c r="C20" s="30"/>
      <c r="D20" s="36"/>
      <c r="E20" s="36"/>
      <c r="F20" s="36"/>
      <c r="G20" s="36"/>
      <c r="H20" s="36"/>
      <c r="I20" s="36"/>
      <c r="J20" s="36"/>
      <c r="K20" s="36"/>
      <c r="L20" s="44"/>
      <c r="M20" s="53">
        <f aca="true" t="shared" si="6" ref="M20:R20">SUM(M13:M19)</f>
        <v>255</v>
      </c>
      <c r="N20" s="54">
        <f t="shared" si="6"/>
        <v>275</v>
      </c>
      <c r="O20" s="53">
        <f t="shared" si="6"/>
        <v>8</v>
      </c>
      <c r="P20" s="55">
        <f t="shared" si="6"/>
        <v>7</v>
      </c>
      <c r="Q20" s="53">
        <f t="shared" si="6"/>
        <v>4</v>
      </c>
      <c r="R20" s="54">
        <f t="shared" si="6"/>
        <v>3</v>
      </c>
      <c r="S20" s="1"/>
    </row>
    <row r="21" spans="4:19" ht="15"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8" t="s">
        <v>11</v>
      </c>
    </row>
    <row r="22" ht="12.75">
      <c r="A22" s="31" t="s">
        <v>12</v>
      </c>
    </row>
    <row r="23" ht="12.75"/>
    <row r="24" spans="1:2" ht="19.5" customHeight="1">
      <c r="A24" s="32" t="s">
        <v>13</v>
      </c>
      <c r="B24" s="3" t="s">
        <v>15</v>
      </c>
    </row>
    <row r="25" spans="1:2" ht="19.5" customHeight="1">
      <c r="A25" s="29"/>
      <c r="B25" s="3" t="s">
        <v>15</v>
      </c>
    </row>
    <row r="26" ht="12.75"/>
    <row r="27" spans="1:20" ht="12.75">
      <c r="A27" s="34" t="s">
        <v>16</v>
      </c>
      <c r="C27" s="33"/>
      <c r="D27" s="34" t="s">
        <v>17</v>
      </c>
      <c r="E27" s="34"/>
      <c r="F27" s="3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</row>
    <row r="28" spans="1:20" ht="12.75">
      <c r="A28" s="3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spans="1:20" ht="12.75">
      <c r="A29" s="3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spans="1:20" ht="12.75">
      <c r="A30" s="3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</row>
    <row r="31" spans="1:20" ht="12.75">
      <c r="A31" s="34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</row>
    <row r="32" spans="1:20" ht="12.75">
      <c r="A32" s="35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</row>
  </sheetData>
  <mergeCells count="6">
    <mergeCell ref="A6:S6"/>
    <mergeCell ref="M11:N11"/>
    <mergeCell ref="O11:P11"/>
    <mergeCell ref="Q11:R11"/>
    <mergeCell ref="D11:L11"/>
    <mergeCell ref="P10:S10"/>
  </mergeCells>
  <printOptions horizontalCentered="1"/>
  <pageMargins left="0" right="0" top="0.36" bottom="0.3937007874015748" header="0.24" footer="0.3937007874015748"/>
  <pageSetup fitToHeight="1" fitToWidth="1" horizontalDpi="600" verticalDpi="600" orientation="landscape" paperSize="9" scale="96" r:id="rId2"/>
  <headerFooter alignWithMargins="0">
    <oddFooter>&amp;L&amp;"Space Age,Tučné"&amp;12KADELDESIGN&amp;"Symbol,Obyčejné"&amp;XŇ&amp;"BrushScript BT,Obyčejné"&amp;X,&amp;"Space Age,Obyčejné"&amp;10&amp;D&amp;R&amp;"Arial CE,Tučné"Český badmintonový svaz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workbookViewId="0" topLeftCell="A1">
      <selection activeCell="A1" sqref="A1"/>
    </sheetView>
  </sheetViews>
  <sheetFormatPr defaultColWidth="9.003906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1" ht="12.75"/>
    <row r="2" ht="12.75"/>
    <row r="3" ht="12.75"/>
    <row r="4" ht="12.75"/>
    <row r="5" ht="12.75"/>
    <row r="6" spans="1:19" ht="27" thickBot="1">
      <c r="A6" s="164" t="s">
        <v>0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</row>
    <row r="7" spans="1:19" ht="19.5" customHeight="1" thickBot="1">
      <c r="A7" s="37" t="s">
        <v>1</v>
      </c>
      <c r="B7" s="38"/>
      <c r="C7" s="39" t="s">
        <v>50</v>
      </c>
      <c r="D7" s="38"/>
      <c r="E7" s="38"/>
      <c r="F7" s="38"/>
      <c r="G7" s="38"/>
      <c r="H7" s="38"/>
      <c r="I7" s="38"/>
      <c r="J7" s="39"/>
      <c r="K7" s="39"/>
      <c r="L7" s="39"/>
      <c r="M7" s="38"/>
      <c r="N7" s="38"/>
      <c r="O7" s="38"/>
      <c r="P7" s="38"/>
      <c r="Q7" s="38"/>
      <c r="R7" s="38"/>
      <c r="S7" s="40"/>
    </row>
    <row r="8" spans="1:19" ht="19.5" customHeight="1" thickTop="1">
      <c r="A8" s="4" t="s">
        <v>3</v>
      </c>
      <c r="B8" s="5"/>
      <c r="C8" s="111" t="s">
        <v>199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41" t="s">
        <v>18</v>
      </c>
      <c r="Q8" s="42"/>
      <c r="R8" s="45" t="s">
        <v>197</v>
      </c>
      <c r="S8" s="8"/>
    </row>
    <row r="9" spans="1:19" ht="19.5" customHeight="1">
      <c r="A9" s="4" t="s">
        <v>4</v>
      </c>
      <c r="B9" s="9"/>
      <c r="C9" s="111" t="s">
        <v>71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43" t="s">
        <v>2</v>
      </c>
      <c r="Q9" s="9"/>
      <c r="R9" s="7" t="s">
        <v>35</v>
      </c>
      <c r="S9" s="8"/>
    </row>
    <row r="10" spans="1:19" ht="19.5" customHeight="1" thickBot="1">
      <c r="A10" s="10" t="s">
        <v>5</v>
      </c>
      <c r="B10" s="11"/>
      <c r="C10" s="112" t="s">
        <v>52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70" t="s">
        <v>198</v>
      </c>
      <c r="Q10" s="171"/>
      <c r="R10" s="171"/>
      <c r="S10" s="172"/>
    </row>
    <row r="11" spans="1:19" ht="24.75" customHeight="1">
      <c r="A11" s="14"/>
      <c r="B11" s="2" t="s">
        <v>6</v>
      </c>
      <c r="C11" s="2" t="s">
        <v>7</v>
      </c>
      <c r="D11" s="167" t="s">
        <v>8</v>
      </c>
      <c r="E11" s="168"/>
      <c r="F11" s="168"/>
      <c r="G11" s="168"/>
      <c r="H11" s="168"/>
      <c r="I11" s="168"/>
      <c r="J11" s="168"/>
      <c r="K11" s="168"/>
      <c r="L11" s="169"/>
      <c r="M11" s="165" t="s">
        <v>19</v>
      </c>
      <c r="N11" s="166"/>
      <c r="O11" s="165" t="s">
        <v>20</v>
      </c>
      <c r="P11" s="166"/>
      <c r="Q11" s="165" t="s">
        <v>21</v>
      </c>
      <c r="R11" s="166"/>
      <c r="S11" s="74" t="s">
        <v>9</v>
      </c>
    </row>
    <row r="12" spans="1:19" ht="9.75" customHeight="1" thickBot="1">
      <c r="A12" s="15"/>
      <c r="B12" s="16"/>
      <c r="C12" s="17"/>
      <c r="D12" s="75">
        <v>1</v>
      </c>
      <c r="E12" s="75"/>
      <c r="F12" s="75"/>
      <c r="G12" s="75">
        <v>2</v>
      </c>
      <c r="H12" s="75"/>
      <c r="I12" s="75"/>
      <c r="J12" s="75">
        <v>3</v>
      </c>
      <c r="K12" s="76"/>
      <c r="L12" s="77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120" t="s">
        <v>14</v>
      </c>
      <c r="B13" s="57" t="s">
        <v>79</v>
      </c>
      <c r="C13" s="58" t="s">
        <v>209</v>
      </c>
      <c r="D13" s="46">
        <v>21</v>
      </c>
      <c r="E13" s="48" t="s">
        <v>22</v>
      </c>
      <c r="F13" s="21">
        <v>11</v>
      </c>
      <c r="G13" s="46">
        <v>21</v>
      </c>
      <c r="H13" s="48" t="s">
        <v>22</v>
      </c>
      <c r="I13" s="21">
        <v>19</v>
      </c>
      <c r="J13" s="46"/>
      <c r="K13" s="48" t="s">
        <v>22</v>
      </c>
      <c r="L13" s="21"/>
      <c r="M13" s="51">
        <f aca="true" t="shared" si="0" ref="M13:M19">D13+G13+J13</f>
        <v>42</v>
      </c>
      <c r="N13" s="52">
        <f aca="true" t="shared" si="1" ref="N13:N19">F13+I13+L13</f>
        <v>30</v>
      </c>
      <c r="O13" s="25">
        <f aca="true" t="shared" si="2" ref="O13:O19">IF(D13&gt;F13,1,0)+IF(G13&gt;I13,1,0)+IF(J13&gt;L13,1,0)</f>
        <v>2</v>
      </c>
      <c r="P13" s="121">
        <f aca="true" t="shared" si="3" ref="P13:P19">IF(D13&lt;F13,1,0)+IF(G13&lt;I13,1,0)+IF(J13&lt;L13,1,0)</f>
        <v>0</v>
      </c>
      <c r="Q13" s="25">
        <f aca="true" t="shared" si="4" ref="Q13:Q19">IF(O13+P13&lt;2,0,IF(O13&gt;P13,1,0))</f>
        <v>1</v>
      </c>
      <c r="R13" s="121">
        <f aca="true" t="shared" si="5" ref="R13:R19">IF(O13+P13&lt;2,0,IF(O13&lt;P13,1,0))</f>
        <v>0</v>
      </c>
      <c r="S13" s="23"/>
    </row>
    <row r="14" spans="1:19" ht="30" customHeight="1">
      <c r="A14" s="73" t="s">
        <v>38</v>
      </c>
      <c r="B14" s="57" t="s">
        <v>165</v>
      </c>
      <c r="C14" s="58" t="s">
        <v>178</v>
      </c>
      <c r="D14" s="46">
        <v>18</v>
      </c>
      <c r="E14" s="46" t="s">
        <v>22</v>
      </c>
      <c r="F14" s="21">
        <v>21</v>
      </c>
      <c r="G14" s="46">
        <v>19</v>
      </c>
      <c r="H14" s="46" t="s">
        <v>22</v>
      </c>
      <c r="I14" s="21">
        <v>21</v>
      </c>
      <c r="J14" s="46"/>
      <c r="K14" s="46" t="s">
        <v>22</v>
      </c>
      <c r="L14" s="21"/>
      <c r="M14" s="51">
        <f t="shared" si="0"/>
        <v>37</v>
      </c>
      <c r="N14" s="52">
        <f t="shared" si="1"/>
        <v>42</v>
      </c>
      <c r="O14" s="123">
        <f t="shared" si="2"/>
        <v>0</v>
      </c>
      <c r="P14" s="124">
        <f t="shared" si="3"/>
        <v>2</v>
      </c>
      <c r="Q14" s="125">
        <f t="shared" si="4"/>
        <v>0</v>
      </c>
      <c r="R14" s="124">
        <f t="shared" si="5"/>
        <v>1</v>
      </c>
      <c r="S14" s="23"/>
    </row>
    <row r="15" spans="1:19" ht="30" customHeight="1">
      <c r="A15" s="73" t="s">
        <v>37</v>
      </c>
      <c r="B15" s="57" t="s">
        <v>205</v>
      </c>
      <c r="C15" s="58" t="s">
        <v>142</v>
      </c>
      <c r="D15" s="46">
        <v>10</v>
      </c>
      <c r="E15" s="46" t="s">
        <v>22</v>
      </c>
      <c r="F15" s="21">
        <v>21</v>
      </c>
      <c r="G15" s="46">
        <v>21</v>
      </c>
      <c r="H15" s="46" t="s">
        <v>22</v>
      </c>
      <c r="I15" s="21">
        <v>23</v>
      </c>
      <c r="J15" s="46"/>
      <c r="K15" s="46" t="s">
        <v>22</v>
      </c>
      <c r="L15" s="21"/>
      <c r="M15" s="51">
        <f t="shared" si="0"/>
        <v>31</v>
      </c>
      <c r="N15" s="52">
        <f t="shared" si="1"/>
        <v>44</v>
      </c>
      <c r="O15" s="123">
        <f t="shared" si="2"/>
        <v>0</v>
      </c>
      <c r="P15" s="124">
        <f t="shared" si="3"/>
        <v>2</v>
      </c>
      <c r="Q15" s="125">
        <f t="shared" si="4"/>
        <v>0</v>
      </c>
      <c r="R15" s="124">
        <f t="shared" si="5"/>
        <v>1</v>
      </c>
      <c r="S15" s="23"/>
    </row>
    <row r="16" spans="1:19" ht="30" customHeight="1">
      <c r="A16" s="73" t="s">
        <v>40</v>
      </c>
      <c r="B16" s="9" t="s">
        <v>82</v>
      </c>
      <c r="C16" s="9" t="s">
        <v>127</v>
      </c>
      <c r="D16" s="46">
        <v>21</v>
      </c>
      <c r="E16" s="46" t="s">
        <v>22</v>
      </c>
      <c r="F16" s="21">
        <v>19</v>
      </c>
      <c r="G16" s="46">
        <v>15</v>
      </c>
      <c r="H16" s="46" t="s">
        <v>22</v>
      </c>
      <c r="I16" s="21">
        <v>21</v>
      </c>
      <c r="J16" s="46">
        <v>19</v>
      </c>
      <c r="K16" s="46" t="s">
        <v>22</v>
      </c>
      <c r="L16" s="21">
        <v>21</v>
      </c>
      <c r="M16" s="51">
        <f t="shared" si="0"/>
        <v>55</v>
      </c>
      <c r="N16" s="52">
        <f t="shared" si="1"/>
        <v>61</v>
      </c>
      <c r="O16" s="123">
        <f t="shared" si="2"/>
        <v>1</v>
      </c>
      <c r="P16" s="124">
        <f t="shared" si="3"/>
        <v>2</v>
      </c>
      <c r="Q16" s="125">
        <f t="shared" si="4"/>
        <v>0</v>
      </c>
      <c r="R16" s="124">
        <f t="shared" si="5"/>
        <v>1</v>
      </c>
      <c r="S16" s="23"/>
    </row>
    <row r="17" spans="1:19" ht="30" customHeight="1">
      <c r="A17" s="73" t="s">
        <v>41</v>
      </c>
      <c r="B17" s="9" t="s">
        <v>166</v>
      </c>
      <c r="C17" s="9" t="s">
        <v>124</v>
      </c>
      <c r="D17" s="46">
        <v>18</v>
      </c>
      <c r="E17" s="46" t="s">
        <v>22</v>
      </c>
      <c r="F17" s="21">
        <v>21</v>
      </c>
      <c r="G17" s="46">
        <v>12</v>
      </c>
      <c r="H17" s="46" t="s">
        <v>22</v>
      </c>
      <c r="I17" s="21">
        <v>21</v>
      </c>
      <c r="J17" s="46"/>
      <c r="K17" s="46" t="s">
        <v>22</v>
      </c>
      <c r="L17" s="21"/>
      <c r="M17" s="51">
        <f t="shared" si="0"/>
        <v>30</v>
      </c>
      <c r="N17" s="52">
        <f t="shared" si="1"/>
        <v>42</v>
      </c>
      <c r="O17" s="123">
        <f t="shared" si="2"/>
        <v>0</v>
      </c>
      <c r="P17" s="124">
        <f t="shared" si="3"/>
        <v>2</v>
      </c>
      <c r="Q17" s="125">
        <f t="shared" si="4"/>
        <v>0</v>
      </c>
      <c r="R17" s="124">
        <f t="shared" si="5"/>
        <v>1</v>
      </c>
      <c r="S17" s="23"/>
    </row>
    <row r="18" spans="1:19" ht="30" customHeight="1">
      <c r="A18" s="73" t="s">
        <v>42</v>
      </c>
      <c r="B18" s="9" t="s">
        <v>155</v>
      </c>
      <c r="C18" s="9" t="s">
        <v>126</v>
      </c>
      <c r="D18" s="46">
        <v>21</v>
      </c>
      <c r="E18" s="46" t="s">
        <v>22</v>
      </c>
      <c r="F18" s="21">
        <v>18</v>
      </c>
      <c r="G18" s="46">
        <v>16</v>
      </c>
      <c r="H18" s="46" t="s">
        <v>22</v>
      </c>
      <c r="I18" s="21">
        <v>21</v>
      </c>
      <c r="J18" s="46">
        <v>21</v>
      </c>
      <c r="K18" s="46" t="s">
        <v>22</v>
      </c>
      <c r="L18" s="21">
        <v>18</v>
      </c>
      <c r="M18" s="51">
        <f t="shared" si="0"/>
        <v>58</v>
      </c>
      <c r="N18" s="52">
        <f t="shared" si="1"/>
        <v>57</v>
      </c>
      <c r="O18" s="123">
        <f t="shared" si="2"/>
        <v>2</v>
      </c>
      <c r="P18" s="124">
        <f t="shared" si="3"/>
        <v>1</v>
      </c>
      <c r="Q18" s="125">
        <f t="shared" si="4"/>
        <v>1</v>
      </c>
      <c r="R18" s="124">
        <f t="shared" si="5"/>
        <v>0</v>
      </c>
      <c r="S18" s="23"/>
    </row>
    <row r="19" spans="1:19" ht="30" customHeight="1" thickBot="1">
      <c r="A19" s="73" t="s">
        <v>43</v>
      </c>
      <c r="B19" s="59" t="s">
        <v>85</v>
      </c>
      <c r="C19" s="59" t="s">
        <v>143</v>
      </c>
      <c r="D19" s="47">
        <v>21</v>
      </c>
      <c r="E19" s="49" t="s">
        <v>22</v>
      </c>
      <c r="F19" s="24">
        <v>9</v>
      </c>
      <c r="G19" s="47">
        <v>21</v>
      </c>
      <c r="H19" s="49" t="s">
        <v>22</v>
      </c>
      <c r="I19" s="24">
        <v>5</v>
      </c>
      <c r="J19" s="47"/>
      <c r="K19" s="49" t="s">
        <v>22</v>
      </c>
      <c r="L19" s="24"/>
      <c r="M19" s="51">
        <f t="shared" si="0"/>
        <v>42</v>
      </c>
      <c r="N19" s="52">
        <f t="shared" si="1"/>
        <v>14</v>
      </c>
      <c r="O19" s="22">
        <f t="shared" si="2"/>
        <v>2</v>
      </c>
      <c r="P19" s="122">
        <f t="shared" si="3"/>
        <v>0</v>
      </c>
      <c r="Q19" s="22">
        <f t="shared" si="4"/>
        <v>1</v>
      </c>
      <c r="R19" s="122">
        <f t="shared" si="5"/>
        <v>0</v>
      </c>
      <c r="S19" s="26"/>
    </row>
    <row r="20" spans="1:19" ht="34.5" customHeight="1" thickBot="1">
      <c r="A20" s="50" t="s">
        <v>10</v>
      </c>
      <c r="B20" s="60" t="str">
        <f>C9</f>
        <v>VÝBĚR PRAHY</v>
      </c>
      <c r="C20" s="30"/>
      <c r="D20" s="36"/>
      <c r="E20" s="36"/>
      <c r="F20" s="36"/>
      <c r="G20" s="36"/>
      <c r="H20" s="36"/>
      <c r="I20" s="36"/>
      <c r="J20" s="36"/>
      <c r="K20" s="36"/>
      <c r="L20" s="44"/>
      <c r="M20" s="53">
        <f aca="true" t="shared" si="6" ref="M20:R20">SUM(M13:M19)</f>
        <v>295</v>
      </c>
      <c r="N20" s="54">
        <f t="shared" si="6"/>
        <v>290</v>
      </c>
      <c r="O20" s="53">
        <f t="shared" si="6"/>
        <v>7</v>
      </c>
      <c r="P20" s="55">
        <f t="shared" si="6"/>
        <v>9</v>
      </c>
      <c r="Q20" s="53">
        <f t="shared" si="6"/>
        <v>3</v>
      </c>
      <c r="R20" s="54">
        <f t="shared" si="6"/>
        <v>4</v>
      </c>
      <c r="S20" s="1"/>
    </row>
    <row r="21" spans="4:19" ht="15"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8" t="s">
        <v>11</v>
      </c>
    </row>
    <row r="22" ht="12.75">
      <c r="A22" s="31" t="s">
        <v>12</v>
      </c>
    </row>
    <row r="23" ht="12.75"/>
    <row r="24" spans="1:2" ht="19.5" customHeight="1">
      <c r="A24" s="32" t="s">
        <v>13</v>
      </c>
      <c r="B24" s="3" t="s">
        <v>15</v>
      </c>
    </row>
    <row r="25" spans="1:2" ht="19.5" customHeight="1">
      <c r="A25" s="29"/>
      <c r="B25" s="3" t="s">
        <v>15</v>
      </c>
    </row>
    <row r="26" ht="12.75"/>
    <row r="27" spans="1:20" ht="12.75">
      <c r="A27" s="34" t="s">
        <v>16</v>
      </c>
      <c r="C27" s="33"/>
      <c r="D27" s="34" t="s">
        <v>17</v>
      </c>
      <c r="E27" s="34"/>
      <c r="F27" s="3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</row>
    <row r="28" spans="1:20" ht="12.75">
      <c r="A28" s="3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spans="1:20" ht="12.75">
      <c r="A29" s="3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spans="1:20" ht="12.75">
      <c r="A30" s="3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</row>
    <row r="31" spans="1:20" ht="12.75">
      <c r="A31" s="34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</row>
    <row r="32" spans="1:20" ht="12.75">
      <c r="A32" s="35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</row>
  </sheetData>
  <mergeCells count="6">
    <mergeCell ref="A6:S6"/>
    <mergeCell ref="M11:N11"/>
    <mergeCell ref="O11:P11"/>
    <mergeCell ref="Q11:R11"/>
    <mergeCell ref="D11:L11"/>
    <mergeCell ref="P10:S10"/>
  </mergeCells>
  <printOptions horizontalCentered="1"/>
  <pageMargins left="0" right="0" top="0.36" bottom="0.3937007874015748" header="0.24" footer="0.3937007874015748"/>
  <pageSetup fitToHeight="1" fitToWidth="1" horizontalDpi="600" verticalDpi="600" orientation="landscape" paperSize="9" scale="96" r:id="rId2"/>
  <headerFooter alignWithMargins="0">
    <oddFooter>&amp;L&amp;"Space Age,Tučné"&amp;12KADELDESIGN&amp;"Symbol,Obyčejné"&amp;XŇ&amp;"BrushScript BT,Obyčejné"&amp;X,&amp;"Space Age,Obyčejné"&amp;10&amp;D&amp;R&amp;"Arial CE,Tučné"Český badmintonový svaz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workbookViewId="0" topLeftCell="A1">
      <selection activeCell="A1" sqref="A1"/>
    </sheetView>
  </sheetViews>
  <sheetFormatPr defaultColWidth="9.003906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1" ht="12.75"/>
    <row r="2" ht="12.75"/>
    <row r="3" ht="12.75"/>
    <row r="4" ht="12.75"/>
    <row r="5" ht="12.75"/>
    <row r="6" spans="1:19" ht="27" thickBot="1">
      <c r="A6" s="164" t="s">
        <v>0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</row>
    <row r="7" spans="1:19" ht="19.5" customHeight="1" thickBot="1">
      <c r="A7" s="37" t="s">
        <v>1</v>
      </c>
      <c r="B7" s="38"/>
      <c r="C7" s="39" t="s">
        <v>50</v>
      </c>
      <c r="D7" s="38"/>
      <c r="E7" s="38"/>
      <c r="F7" s="38"/>
      <c r="G7" s="38"/>
      <c r="H7" s="38"/>
      <c r="I7" s="38"/>
      <c r="J7" s="39"/>
      <c r="K7" s="39"/>
      <c r="L7" s="39"/>
      <c r="M7" s="38"/>
      <c r="N7" s="38"/>
      <c r="O7" s="38"/>
      <c r="P7" s="38"/>
      <c r="Q7" s="38"/>
      <c r="R7" s="38"/>
      <c r="S7" s="40"/>
    </row>
    <row r="8" spans="1:19" ht="19.5" customHeight="1" thickTop="1">
      <c r="A8" s="4" t="s">
        <v>3</v>
      </c>
      <c r="B8" s="5"/>
      <c r="C8" s="110" t="s">
        <v>69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41" t="s">
        <v>18</v>
      </c>
      <c r="Q8" s="42"/>
      <c r="R8" s="45" t="s">
        <v>197</v>
      </c>
      <c r="S8" s="8"/>
    </row>
    <row r="9" spans="1:19" ht="19.5" customHeight="1">
      <c r="A9" s="4" t="s">
        <v>4</v>
      </c>
      <c r="B9" s="9"/>
      <c r="C9" s="111" t="s">
        <v>66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43" t="s">
        <v>2</v>
      </c>
      <c r="Q9" s="9"/>
      <c r="R9" s="7" t="s">
        <v>35</v>
      </c>
      <c r="S9" s="8"/>
    </row>
    <row r="10" spans="1:19" ht="19.5" customHeight="1" thickBot="1">
      <c r="A10" s="10" t="s">
        <v>5</v>
      </c>
      <c r="B10" s="11"/>
      <c r="C10" s="112" t="s">
        <v>52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70" t="s">
        <v>196</v>
      </c>
      <c r="Q10" s="171"/>
      <c r="R10" s="171"/>
      <c r="S10" s="172"/>
    </row>
    <row r="11" spans="1:19" ht="24.75" customHeight="1">
      <c r="A11" s="14"/>
      <c r="B11" s="2" t="s">
        <v>6</v>
      </c>
      <c r="C11" s="2" t="s">
        <v>7</v>
      </c>
      <c r="D11" s="167" t="s">
        <v>8</v>
      </c>
      <c r="E11" s="168"/>
      <c r="F11" s="168"/>
      <c r="G11" s="168"/>
      <c r="H11" s="168"/>
      <c r="I11" s="168"/>
      <c r="J11" s="168"/>
      <c r="K11" s="168"/>
      <c r="L11" s="169"/>
      <c r="M11" s="165" t="s">
        <v>19</v>
      </c>
      <c r="N11" s="166"/>
      <c r="O11" s="165" t="s">
        <v>20</v>
      </c>
      <c r="P11" s="166"/>
      <c r="Q11" s="165" t="s">
        <v>21</v>
      </c>
      <c r="R11" s="166"/>
      <c r="S11" s="74" t="s">
        <v>9</v>
      </c>
    </row>
    <row r="12" spans="1:19" ht="9.75" customHeight="1" thickBot="1">
      <c r="A12" s="15"/>
      <c r="B12" s="16"/>
      <c r="C12" s="17"/>
      <c r="D12" s="75">
        <v>1</v>
      </c>
      <c r="E12" s="75"/>
      <c r="F12" s="75"/>
      <c r="G12" s="75">
        <v>2</v>
      </c>
      <c r="H12" s="75"/>
      <c r="I12" s="75"/>
      <c r="J12" s="75">
        <v>3</v>
      </c>
      <c r="K12" s="76"/>
      <c r="L12" s="77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120" t="s">
        <v>14</v>
      </c>
      <c r="B13" s="57" t="s">
        <v>167</v>
      </c>
      <c r="C13" s="58" t="s">
        <v>170</v>
      </c>
      <c r="D13" s="46">
        <v>21</v>
      </c>
      <c r="E13" s="48" t="s">
        <v>22</v>
      </c>
      <c r="F13" s="21">
        <v>11</v>
      </c>
      <c r="G13" s="46">
        <v>21</v>
      </c>
      <c r="H13" s="48" t="s">
        <v>22</v>
      </c>
      <c r="I13" s="21">
        <v>7</v>
      </c>
      <c r="J13" s="46"/>
      <c r="K13" s="48" t="s">
        <v>22</v>
      </c>
      <c r="L13" s="21"/>
      <c r="M13" s="51">
        <f aca="true" t="shared" si="0" ref="M13:M19">D13+G13+J13</f>
        <v>42</v>
      </c>
      <c r="N13" s="52">
        <f aca="true" t="shared" si="1" ref="N13:N19">F13+I13+L13</f>
        <v>18</v>
      </c>
      <c r="O13" s="25">
        <f aca="true" t="shared" si="2" ref="O13:O19">IF(D13&gt;F13,1,0)+IF(G13&gt;I13,1,0)+IF(J13&gt;L13,1,0)</f>
        <v>2</v>
      </c>
      <c r="P13" s="121">
        <f aca="true" t="shared" si="3" ref="P13:P19">IF(D13&lt;F13,1,0)+IF(G13&lt;I13,1,0)+IF(J13&lt;L13,1,0)</f>
        <v>0</v>
      </c>
      <c r="Q13" s="25">
        <f aca="true" t="shared" si="4" ref="Q13:Q19">IF(O13+P13&lt;2,0,IF(O13&gt;P13,1,0))</f>
        <v>1</v>
      </c>
      <c r="R13" s="121">
        <f aca="true" t="shared" si="5" ref="R13:R19">IF(O13+P13&lt;2,0,IF(O13&lt;P13,1,0))</f>
        <v>0</v>
      </c>
      <c r="S13" s="23"/>
    </row>
    <row r="14" spans="1:19" ht="30" customHeight="1">
      <c r="A14" s="73" t="s">
        <v>38</v>
      </c>
      <c r="B14" s="57" t="s">
        <v>206</v>
      </c>
      <c r="C14" s="58" t="s">
        <v>146</v>
      </c>
      <c r="D14" s="46">
        <v>21</v>
      </c>
      <c r="E14" s="46" t="s">
        <v>22</v>
      </c>
      <c r="F14" s="21">
        <v>13</v>
      </c>
      <c r="G14" s="46">
        <v>14</v>
      </c>
      <c r="H14" s="46" t="s">
        <v>22</v>
      </c>
      <c r="I14" s="21">
        <v>21</v>
      </c>
      <c r="J14" s="46">
        <v>25</v>
      </c>
      <c r="K14" s="46" t="s">
        <v>22</v>
      </c>
      <c r="L14" s="21">
        <v>23</v>
      </c>
      <c r="M14" s="51">
        <f t="shared" si="0"/>
        <v>60</v>
      </c>
      <c r="N14" s="52">
        <f t="shared" si="1"/>
        <v>57</v>
      </c>
      <c r="O14" s="123">
        <f t="shared" si="2"/>
        <v>2</v>
      </c>
      <c r="P14" s="124">
        <f t="shared" si="3"/>
        <v>1</v>
      </c>
      <c r="Q14" s="125">
        <f t="shared" si="4"/>
        <v>1</v>
      </c>
      <c r="R14" s="124">
        <f t="shared" si="5"/>
        <v>0</v>
      </c>
      <c r="S14" s="23"/>
    </row>
    <row r="15" spans="1:19" ht="30" customHeight="1">
      <c r="A15" s="73" t="s">
        <v>37</v>
      </c>
      <c r="B15" s="57" t="s">
        <v>169</v>
      </c>
      <c r="C15" s="58" t="s">
        <v>171</v>
      </c>
      <c r="D15" s="46">
        <v>21</v>
      </c>
      <c r="E15" s="46" t="s">
        <v>22</v>
      </c>
      <c r="F15" s="21">
        <v>16</v>
      </c>
      <c r="G15" s="46">
        <v>21</v>
      </c>
      <c r="H15" s="46" t="s">
        <v>22</v>
      </c>
      <c r="I15" s="21">
        <v>16</v>
      </c>
      <c r="J15" s="46"/>
      <c r="K15" s="46" t="s">
        <v>22</v>
      </c>
      <c r="L15" s="21"/>
      <c r="M15" s="51">
        <f t="shared" si="0"/>
        <v>42</v>
      </c>
      <c r="N15" s="52">
        <f t="shared" si="1"/>
        <v>32</v>
      </c>
      <c r="O15" s="123">
        <f t="shared" si="2"/>
        <v>2</v>
      </c>
      <c r="P15" s="124">
        <f t="shared" si="3"/>
        <v>0</v>
      </c>
      <c r="Q15" s="125">
        <f t="shared" si="4"/>
        <v>1</v>
      </c>
      <c r="R15" s="124">
        <f t="shared" si="5"/>
        <v>0</v>
      </c>
      <c r="S15" s="23"/>
    </row>
    <row r="16" spans="1:19" ht="30" customHeight="1">
      <c r="A16" s="73" t="s">
        <v>40</v>
      </c>
      <c r="B16" s="9" t="s">
        <v>103</v>
      </c>
      <c r="C16" s="9" t="s">
        <v>110</v>
      </c>
      <c r="D16" s="46">
        <v>21</v>
      </c>
      <c r="E16" s="46" t="s">
        <v>22</v>
      </c>
      <c r="F16" s="21">
        <v>23</v>
      </c>
      <c r="G16" s="46">
        <v>12</v>
      </c>
      <c r="H16" s="46" t="s">
        <v>22</v>
      </c>
      <c r="I16" s="21">
        <v>21</v>
      </c>
      <c r="J16" s="46"/>
      <c r="K16" s="46" t="s">
        <v>22</v>
      </c>
      <c r="L16" s="21"/>
      <c r="M16" s="51">
        <f t="shared" si="0"/>
        <v>33</v>
      </c>
      <c r="N16" s="52">
        <f t="shared" si="1"/>
        <v>44</v>
      </c>
      <c r="O16" s="123">
        <f t="shared" si="2"/>
        <v>0</v>
      </c>
      <c r="P16" s="124">
        <f t="shared" si="3"/>
        <v>2</v>
      </c>
      <c r="Q16" s="125">
        <f t="shared" si="4"/>
        <v>0</v>
      </c>
      <c r="R16" s="124">
        <f t="shared" si="5"/>
        <v>1</v>
      </c>
      <c r="S16" s="23"/>
    </row>
    <row r="17" spans="1:19" ht="30" customHeight="1">
      <c r="A17" s="73" t="s">
        <v>41</v>
      </c>
      <c r="B17" s="9" t="s">
        <v>134</v>
      </c>
      <c r="C17" s="9" t="s">
        <v>111</v>
      </c>
      <c r="D17" s="46">
        <v>21</v>
      </c>
      <c r="E17" s="46" t="s">
        <v>22</v>
      </c>
      <c r="F17" s="21">
        <v>17</v>
      </c>
      <c r="G17" s="46">
        <v>21</v>
      </c>
      <c r="H17" s="46" t="s">
        <v>22</v>
      </c>
      <c r="I17" s="21">
        <v>2</v>
      </c>
      <c r="J17" s="46"/>
      <c r="K17" s="46" t="s">
        <v>22</v>
      </c>
      <c r="L17" s="21"/>
      <c r="M17" s="51">
        <f t="shared" si="0"/>
        <v>42</v>
      </c>
      <c r="N17" s="52">
        <f t="shared" si="1"/>
        <v>19</v>
      </c>
      <c r="O17" s="123">
        <f t="shared" si="2"/>
        <v>2</v>
      </c>
      <c r="P17" s="124">
        <f t="shared" si="3"/>
        <v>0</v>
      </c>
      <c r="Q17" s="125">
        <f t="shared" si="4"/>
        <v>1</v>
      </c>
      <c r="R17" s="124">
        <f t="shared" si="5"/>
        <v>0</v>
      </c>
      <c r="S17" s="23"/>
    </row>
    <row r="18" spans="1:19" ht="30" customHeight="1">
      <c r="A18" s="73" t="s">
        <v>42</v>
      </c>
      <c r="B18" s="9" t="s">
        <v>204</v>
      </c>
      <c r="C18" s="9" t="s">
        <v>172</v>
      </c>
      <c r="D18" s="46">
        <v>14</v>
      </c>
      <c r="E18" s="46" t="s">
        <v>22</v>
      </c>
      <c r="F18" s="21">
        <v>21</v>
      </c>
      <c r="G18" s="46">
        <v>9</v>
      </c>
      <c r="H18" s="46" t="s">
        <v>22</v>
      </c>
      <c r="I18" s="21">
        <v>21</v>
      </c>
      <c r="J18" s="46"/>
      <c r="K18" s="46" t="s">
        <v>22</v>
      </c>
      <c r="L18" s="21"/>
      <c r="M18" s="51">
        <f t="shared" si="0"/>
        <v>23</v>
      </c>
      <c r="N18" s="52">
        <f t="shared" si="1"/>
        <v>42</v>
      </c>
      <c r="O18" s="123">
        <f t="shared" si="2"/>
        <v>0</v>
      </c>
      <c r="P18" s="124">
        <f t="shared" si="3"/>
        <v>2</v>
      </c>
      <c r="Q18" s="125">
        <f t="shared" si="4"/>
        <v>0</v>
      </c>
      <c r="R18" s="124">
        <f t="shared" si="5"/>
        <v>1</v>
      </c>
      <c r="S18" s="23"/>
    </row>
    <row r="19" spans="1:19" ht="30" customHeight="1" thickBot="1">
      <c r="A19" s="73" t="s">
        <v>43</v>
      </c>
      <c r="B19" s="59" t="s">
        <v>136</v>
      </c>
      <c r="C19" s="59" t="s">
        <v>113</v>
      </c>
      <c r="D19" s="47">
        <v>21</v>
      </c>
      <c r="E19" s="49" t="s">
        <v>22</v>
      </c>
      <c r="F19" s="24">
        <v>10</v>
      </c>
      <c r="G19" s="47">
        <v>21</v>
      </c>
      <c r="H19" s="49" t="s">
        <v>22</v>
      </c>
      <c r="I19" s="24">
        <v>12</v>
      </c>
      <c r="J19" s="47"/>
      <c r="K19" s="49" t="s">
        <v>22</v>
      </c>
      <c r="L19" s="24"/>
      <c r="M19" s="51">
        <f t="shared" si="0"/>
        <v>42</v>
      </c>
      <c r="N19" s="52">
        <f t="shared" si="1"/>
        <v>22</v>
      </c>
      <c r="O19" s="22">
        <f t="shared" si="2"/>
        <v>2</v>
      </c>
      <c r="P19" s="122">
        <f t="shared" si="3"/>
        <v>0</v>
      </c>
      <c r="Q19" s="22">
        <f t="shared" si="4"/>
        <v>1</v>
      </c>
      <c r="R19" s="122">
        <f t="shared" si="5"/>
        <v>0</v>
      </c>
      <c r="S19" s="26"/>
    </row>
    <row r="20" spans="1:19" ht="34.5" customHeight="1" thickBot="1">
      <c r="A20" s="50" t="s">
        <v>10</v>
      </c>
      <c r="B20" s="60" t="str">
        <f>C8</f>
        <v>JIŽNÍ MORAVA</v>
      </c>
      <c r="C20" s="30"/>
      <c r="D20" s="36"/>
      <c r="E20" s="36"/>
      <c r="F20" s="36"/>
      <c r="G20" s="36"/>
      <c r="H20" s="36"/>
      <c r="I20" s="36"/>
      <c r="J20" s="36"/>
      <c r="K20" s="36"/>
      <c r="L20" s="44"/>
      <c r="M20" s="53">
        <f aca="true" t="shared" si="6" ref="M20:R20">SUM(M13:M19)</f>
        <v>284</v>
      </c>
      <c r="N20" s="54">
        <f t="shared" si="6"/>
        <v>234</v>
      </c>
      <c r="O20" s="53">
        <f t="shared" si="6"/>
        <v>10</v>
      </c>
      <c r="P20" s="55">
        <f t="shared" si="6"/>
        <v>5</v>
      </c>
      <c r="Q20" s="53">
        <f t="shared" si="6"/>
        <v>5</v>
      </c>
      <c r="R20" s="54">
        <f t="shared" si="6"/>
        <v>2</v>
      </c>
      <c r="S20" s="1"/>
    </row>
    <row r="21" spans="4:19" ht="15"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8" t="s">
        <v>11</v>
      </c>
    </row>
    <row r="22" ht="12.75">
      <c r="A22" s="31" t="s">
        <v>12</v>
      </c>
    </row>
    <row r="23" ht="12.75"/>
    <row r="24" spans="1:2" ht="19.5" customHeight="1">
      <c r="A24" s="32" t="s">
        <v>13</v>
      </c>
      <c r="B24" s="3" t="s">
        <v>15</v>
      </c>
    </row>
    <row r="25" spans="1:2" ht="19.5" customHeight="1">
      <c r="A25" s="29"/>
      <c r="B25" s="3" t="s">
        <v>15</v>
      </c>
    </row>
    <row r="26" ht="12.75"/>
    <row r="27" spans="1:20" ht="12.75">
      <c r="A27" s="34" t="s">
        <v>16</v>
      </c>
      <c r="C27" s="33"/>
      <c r="D27" s="34" t="s">
        <v>17</v>
      </c>
      <c r="E27" s="34"/>
      <c r="F27" s="3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</row>
    <row r="28" spans="1:20" ht="12.75">
      <c r="A28" s="3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spans="1:20" ht="12.75">
      <c r="A29" s="3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spans="1:20" ht="12.75">
      <c r="A30" s="3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</row>
    <row r="31" spans="1:20" ht="12.75">
      <c r="A31" s="34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</row>
    <row r="32" spans="1:20" ht="12.75">
      <c r="A32" s="35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</row>
  </sheetData>
  <mergeCells count="6">
    <mergeCell ref="A6:S6"/>
    <mergeCell ref="M11:N11"/>
    <mergeCell ref="O11:P11"/>
    <mergeCell ref="Q11:R11"/>
    <mergeCell ref="D11:L11"/>
    <mergeCell ref="P10:S10"/>
  </mergeCells>
  <printOptions horizontalCentered="1"/>
  <pageMargins left="0" right="0" top="0.36" bottom="0.3937007874015748" header="0.24" footer="0.3937007874015748"/>
  <pageSetup fitToHeight="1" fitToWidth="1" horizontalDpi="600" verticalDpi="600" orientation="landscape" paperSize="9" scale="96" r:id="rId2"/>
  <headerFooter alignWithMargins="0">
    <oddFooter>&amp;L&amp;"Space Age,Tučné"&amp;12KADELDESIGN&amp;"Symbol,Obyčejné"&amp;XŇ&amp;"BrushScript BT,Obyčejné"&amp;X,&amp;"Space Age,Obyčejné"&amp;10&amp;D&amp;R&amp;"Arial CE,Tučné"Český badmintonový svaz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G27"/>
  <sheetViews>
    <sheetView zoomScale="110" zoomScaleNormal="11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4.00390625" style="56" customWidth="1"/>
    <col min="3" max="3" width="30.75390625" style="0" customWidth="1"/>
    <col min="4" max="4" width="4.75390625" style="0" customWidth="1"/>
    <col min="5" max="5" width="1.75390625" style="0" customWidth="1"/>
    <col min="6" max="7" width="4.75390625" style="0" customWidth="1"/>
    <col min="8" max="8" width="1.75390625" style="0" customWidth="1"/>
    <col min="9" max="10" width="4.75390625" style="0" customWidth="1"/>
    <col min="11" max="11" width="1.75390625" style="0" customWidth="1"/>
    <col min="12" max="13" width="4.75390625" style="0" customWidth="1"/>
    <col min="14" max="14" width="1.75390625" style="0" customWidth="1"/>
    <col min="15" max="15" width="4.75390625" style="0" customWidth="1"/>
    <col min="16" max="16" width="5.75390625" style="0" customWidth="1"/>
    <col min="17" max="17" width="1.75390625" style="0" customWidth="1"/>
    <col min="18" max="18" width="5.75390625" style="0" customWidth="1"/>
    <col min="19" max="19" width="4.75390625" style="0" customWidth="1"/>
    <col min="20" max="20" width="1.75390625" style="0" customWidth="1"/>
    <col min="21" max="22" width="4.75390625" style="0" customWidth="1"/>
    <col min="23" max="23" width="1.75390625" style="0" customWidth="1"/>
    <col min="24" max="24" width="4.75390625" style="0" customWidth="1"/>
    <col min="27" max="27" width="2.75390625" style="0" customWidth="1"/>
  </cols>
  <sheetData>
    <row r="1" ht="8.25" customHeight="1"/>
    <row r="2" spans="1:28" ht="26.25">
      <c r="A2" s="3"/>
      <c r="B2" s="159" t="s">
        <v>50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3"/>
      <c r="AB2" s="3"/>
    </row>
    <row r="3" spans="1:28" ht="23.25">
      <c r="A3" s="3"/>
      <c r="C3" s="160" t="s">
        <v>39</v>
      </c>
      <c r="D3" s="61"/>
      <c r="E3" s="61"/>
      <c r="F3" s="56"/>
      <c r="G3" s="56"/>
      <c r="H3" s="56"/>
      <c r="I3" s="61"/>
      <c r="J3" s="61"/>
      <c r="K3" s="61"/>
      <c r="L3" s="195" t="s">
        <v>49</v>
      </c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3"/>
      <c r="AB3" s="3"/>
    </row>
    <row r="4" spans="1:28" ht="12" customHeight="1" thickBot="1">
      <c r="A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6" s="56" customFormat="1" ht="30" customHeight="1" thickBot="1" thickTop="1">
      <c r="B5" s="62"/>
      <c r="C5" s="63" t="s">
        <v>23</v>
      </c>
      <c r="D5" s="205">
        <v>1</v>
      </c>
      <c r="E5" s="206"/>
      <c r="F5" s="207"/>
      <c r="G5" s="208">
        <v>2</v>
      </c>
      <c r="H5" s="206"/>
      <c r="I5" s="207"/>
      <c r="J5" s="208">
        <v>3</v>
      </c>
      <c r="K5" s="206"/>
      <c r="L5" s="207"/>
      <c r="M5" s="208">
        <v>4</v>
      </c>
      <c r="N5" s="206"/>
      <c r="O5" s="206"/>
      <c r="P5" s="176" t="s">
        <v>34</v>
      </c>
      <c r="Q5" s="177"/>
      <c r="R5" s="178"/>
      <c r="S5" s="177" t="s">
        <v>32</v>
      </c>
      <c r="T5" s="177"/>
      <c r="U5" s="178"/>
      <c r="V5" s="200" t="s">
        <v>33</v>
      </c>
      <c r="W5" s="177"/>
      <c r="X5" s="178"/>
      <c r="Y5" s="64" t="s">
        <v>24</v>
      </c>
      <c r="Z5" s="65" t="s">
        <v>25</v>
      </c>
    </row>
    <row r="6" spans="1:28" ht="19.5" customHeight="1">
      <c r="A6" s="3"/>
      <c r="B6" s="201">
        <v>1</v>
      </c>
      <c r="C6" s="66" t="s">
        <v>53</v>
      </c>
      <c r="D6" s="135"/>
      <c r="E6" s="136"/>
      <c r="F6" s="137"/>
      <c r="G6" s="126">
        <v>6</v>
      </c>
      <c r="H6" s="127" t="s">
        <v>22</v>
      </c>
      <c r="I6" s="78">
        <v>1</v>
      </c>
      <c r="J6" s="126">
        <v>6</v>
      </c>
      <c r="K6" s="127" t="s">
        <v>22</v>
      </c>
      <c r="L6" s="78">
        <v>1</v>
      </c>
      <c r="M6" s="126">
        <v>7</v>
      </c>
      <c r="N6" s="127" t="s">
        <v>22</v>
      </c>
      <c r="O6" s="128">
        <v>0</v>
      </c>
      <c r="P6" s="114"/>
      <c r="Q6" s="83"/>
      <c r="R6" s="105"/>
      <c r="S6" s="84"/>
      <c r="T6" s="83"/>
      <c r="U6" s="85"/>
      <c r="V6" s="82">
        <f>G6+J6+M6</f>
        <v>19</v>
      </c>
      <c r="W6" s="86" t="s">
        <v>22</v>
      </c>
      <c r="X6" s="105">
        <f>I6+L6+O6</f>
        <v>2</v>
      </c>
      <c r="Y6" s="191">
        <f>SUM(IF(D6="",0,IF(D6&gt;F6,3,IF(D6=F6,2,1))),IF(G6="",0,IF(G6&gt;I6,3,IF(G6=I6,2,1))),IF(J6="",0,IF(J6&gt;L6,3,IF(J6=L6,2,1))),IF(M6="",0,IF(M6&gt;O6,3,IF(M6=O6,2,1))))</f>
        <v>9</v>
      </c>
      <c r="Z6" s="197" t="s">
        <v>191</v>
      </c>
      <c r="AA6" s="3"/>
      <c r="AB6" s="3"/>
    </row>
    <row r="7" spans="1:28" ht="19.5" customHeight="1">
      <c r="A7" s="3"/>
      <c r="B7" s="202"/>
      <c r="C7" s="67" t="s">
        <v>54</v>
      </c>
      <c r="D7" s="138"/>
      <c r="E7" s="139"/>
      <c r="F7" s="140"/>
      <c r="G7" s="129">
        <v>12</v>
      </c>
      <c r="H7" s="130" t="s">
        <v>22</v>
      </c>
      <c r="I7" s="79">
        <v>3</v>
      </c>
      <c r="J7" s="129">
        <v>13</v>
      </c>
      <c r="K7" s="130" t="s">
        <v>22</v>
      </c>
      <c r="L7" s="79">
        <v>3</v>
      </c>
      <c r="M7" s="129">
        <v>14</v>
      </c>
      <c r="N7" s="130" t="s">
        <v>22</v>
      </c>
      <c r="O7" s="131">
        <v>0</v>
      </c>
      <c r="P7" s="109"/>
      <c r="Q7" s="87"/>
      <c r="R7" s="90"/>
      <c r="S7" s="88">
        <f>G7+J7+M7</f>
        <v>39</v>
      </c>
      <c r="T7" s="89" t="s">
        <v>22</v>
      </c>
      <c r="U7" s="90">
        <f>I7+L7+O7</f>
        <v>6</v>
      </c>
      <c r="V7" s="91"/>
      <c r="W7" s="92"/>
      <c r="X7" s="156"/>
      <c r="Y7" s="192"/>
      <c r="Z7" s="198"/>
      <c r="AA7" s="3"/>
      <c r="AB7" s="3"/>
    </row>
    <row r="8" spans="1:28" ht="19.5" customHeight="1" thickBot="1">
      <c r="A8" s="3"/>
      <c r="B8" s="203"/>
      <c r="C8" s="68"/>
      <c r="D8" s="141"/>
      <c r="E8" s="142"/>
      <c r="F8" s="143"/>
      <c r="G8" s="132">
        <v>295</v>
      </c>
      <c r="H8" s="133" t="s">
        <v>22</v>
      </c>
      <c r="I8" s="80">
        <v>209</v>
      </c>
      <c r="J8" s="132">
        <v>329</v>
      </c>
      <c r="K8" s="133" t="s">
        <v>22</v>
      </c>
      <c r="L8" s="80">
        <v>265</v>
      </c>
      <c r="M8" s="132">
        <v>294</v>
      </c>
      <c r="N8" s="133" t="s">
        <v>22</v>
      </c>
      <c r="O8" s="134">
        <v>143</v>
      </c>
      <c r="P8" s="115">
        <f>G8+J8+M8</f>
        <v>918</v>
      </c>
      <c r="Q8" s="106" t="s">
        <v>22</v>
      </c>
      <c r="R8" s="144">
        <f>I8+L8+O8</f>
        <v>617</v>
      </c>
      <c r="S8" s="94"/>
      <c r="T8" s="95"/>
      <c r="U8" s="96"/>
      <c r="V8" s="97"/>
      <c r="W8" s="98"/>
      <c r="X8" s="157"/>
      <c r="Y8" s="196"/>
      <c r="Z8" s="199"/>
      <c r="AA8" s="3"/>
      <c r="AB8" s="3"/>
    </row>
    <row r="9" spans="1:28" ht="19.5" customHeight="1">
      <c r="A9" s="3"/>
      <c r="B9" s="201">
        <v>2</v>
      </c>
      <c r="C9" s="66" t="s">
        <v>55</v>
      </c>
      <c r="D9" s="145">
        <f>I6</f>
        <v>1</v>
      </c>
      <c r="E9" s="127" t="s">
        <v>22</v>
      </c>
      <c r="F9" s="128">
        <f>G6</f>
        <v>6</v>
      </c>
      <c r="G9" s="146"/>
      <c r="H9" s="136"/>
      <c r="I9" s="137"/>
      <c r="J9" s="126">
        <v>5</v>
      </c>
      <c r="K9" s="127" t="s">
        <v>22</v>
      </c>
      <c r="L9" s="78">
        <v>2</v>
      </c>
      <c r="M9" s="126">
        <v>7</v>
      </c>
      <c r="N9" s="127" t="s">
        <v>22</v>
      </c>
      <c r="O9" s="128">
        <v>0</v>
      </c>
      <c r="P9" s="114"/>
      <c r="Q9" s="83"/>
      <c r="R9" s="105"/>
      <c r="S9" s="84"/>
      <c r="T9" s="83"/>
      <c r="U9" s="85"/>
      <c r="V9" s="82">
        <f>D9+J9+M9</f>
        <v>13</v>
      </c>
      <c r="W9" s="86" t="s">
        <v>22</v>
      </c>
      <c r="X9" s="105">
        <f>F9+L9+O9</f>
        <v>8</v>
      </c>
      <c r="Y9" s="191">
        <f>SUM(IF(D9="",0,IF(D9&gt;F9,3,IF(D9=F9,2,1))),IF(G9="",0,IF(G9&gt;I9,3,IF(G9=I9,2,1))),IF(J9="",0,IF(J9&gt;L9,3,IF(J9=L9,2,1))),IF(M9="",0,IF(M9&gt;O9,3,IF(M9=O9,2,1))))</f>
        <v>7</v>
      </c>
      <c r="Z9" s="197" t="s">
        <v>192</v>
      </c>
      <c r="AA9" s="3"/>
      <c r="AB9" s="3"/>
    </row>
    <row r="10" spans="1:28" ht="19.5" customHeight="1">
      <c r="A10" s="3"/>
      <c r="B10" s="202"/>
      <c r="C10" s="67" t="s">
        <v>54</v>
      </c>
      <c r="D10" s="147">
        <v>3</v>
      </c>
      <c r="E10" s="130" t="s">
        <v>22</v>
      </c>
      <c r="F10" s="131">
        <f>G7</f>
        <v>12</v>
      </c>
      <c r="G10" s="148"/>
      <c r="H10" s="139"/>
      <c r="I10" s="140"/>
      <c r="J10" s="129">
        <v>10</v>
      </c>
      <c r="K10" s="130" t="s">
        <v>22</v>
      </c>
      <c r="L10" s="79">
        <v>4</v>
      </c>
      <c r="M10" s="129">
        <v>14</v>
      </c>
      <c r="N10" s="130" t="s">
        <v>22</v>
      </c>
      <c r="O10" s="131">
        <v>0</v>
      </c>
      <c r="P10" s="109"/>
      <c r="Q10" s="87"/>
      <c r="R10" s="90"/>
      <c r="S10" s="88">
        <f>D10+J10+M10</f>
        <v>27</v>
      </c>
      <c r="T10" s="89" t="s">
        <v>22</v>
      </c>
      <c r="U10" s="90">
        <f>F10+L10+O10</f>
        <v>16</v>
      </c>
      <c r="V10" s="91"/>
      <c r="W10" s="92"/>
      <c r="X10" s="156"/>
      <c r="Y10" s="192"/>
      <c r="Z10" s="198"/>
      <c r="AA10" s="3"/>
      <c r="AB10" s="3"/>
    </row>
    <row r="11" spans="1:31" ht="19.5" customHeight="1" thickBot="1">
      <c r="A11" s="3"/>
      <c r="B11" s="203"/>
      <c r="C11" s="68"/>
      <c r="D11" s="149">
        <f>I8</f>
        <v>209</v>
      </c>
      <c r="E11" s="133" t="s">
        <v>22</v>
      </c>
      <c r="F11" s="134">
        <f>G8</f>
        <v>295</v>
      </c>
      <c r="G11" s="150"/>
      <c r="H11" s="142"/>
      <c r="I11" s="143"/>
      <c r="J11" s="132">
        <v>272</v>
      </c>
      <c r="K11" s="133" t="s">
        <v>22</v>
      </c>
      <c r="L11" s="80">
        <v>223</v>
      </c>
      <c r="M11" s="132">
        <v>294</v>
      </c>
      <c r="N11" s="133" t="s">
        <v>22</v>
      </c>
      <c r="O11" s="134">
        <v>162</v>
      </c>
      <c r="P11" s="115">
        <f>D11+J11+M11</f>
        <v>775</v>
      </c>
      <c r="Q11" s="106" t="s">
        <v>22</v>
      </c>
      <c r="R11" s="144">
        <f>F11+L11+O11</f>
        <v>680</v>
      </c>
      <c r="S11" s="94"/>
      <c r="T11" s="95"/>
      <c r="U11" s="96"/>
      <c r="V11" s="97"/>
      <c r="W11" s="98"/>
      <c r="X11" s="157"/>
      <c r="Y11" s="196"/>
      <c r="Z11" s="199"/>
      <c r="AA11" s="3"/>
      <c r="AB11" s="3"/>
      <c r="AD11" s="72"/>
      <c r="AE11" s="72"/>
    </row>
    <row r="12" spans="1:31" ht="19.5" customHeight="1">
      <c r="A12" s="3"/>
      <c r="B12" s="201">
        <v>3</v>
      </c>
      <c r="C12" s="162" t="s">
        <v>57</v>
      </c>
      <c r="D12" s="145">
        <f>L6</f>
        <v>1</v>
      </c>
      <c r="E12" s="127" t="s">
        <v>22</v>
      </c>
      <c r="F12" s="78">
        <f>J6</f>
        <v>6</v>
      </c>
      <c r="G12" s="126">
        <f>L9</f>
        <v>2</v>
      </c>
      <c r="H12" s="127" t="s">
        <v>22</v>
      </c>
      <c r="I12" s="128">
        <f>J9</f>
        <v>5</v>
      </c>
      <c r="J12" s="146"/>
      <c r="K12" s="136"/>
      <c r="L12" s="137"/>
      <c r="M12" s="126">
        <v>5</v>
      </c>
      <c r="N12" s="127" t="s">
        <v>22</v>
      </c>
      <c r="O12" s="128">
        <v>2</v>
      </c>
      <c r="P12" s="114"/>
      <c r="Q12" s="83"/>
      <c r="R12" s="105"/>
      <c r="S12" s="84"/>
      <c r="T12" s="83"/>
      <c r="U12" s="85"/>
      <c r="V12" s="82">
        <f>D12+G12+M12</f>
        <v>8</v>
      </c>
      <c r="W12" s="86" t="s">
        <v>22</v>
      </c>
      <c r="X12" s="105">
        <f>F12+I12+O12</f>
        <v>13</v>
      </c>
      <c r="Y12" s="191">
        <f>SUM(IF(D12="",0,IF(D12&gt;F12,3,IF(D12=F12,2,1))),IF(G12="",0,IF(G12&gt;I12,3,IF(G12=I12,2,1))),IF(J12="",0,IF(J12&gt;L12,3,IF(J12=L12,2,1))),IF(M12="",0,IF(M12&gt;O12,3,IF(M12=O12,2,1))))</f>
        <v>5</v>
      </c>
      <c r="Z12" s="188" t="s">
        <v>193</v>
      </c>
      <c r="AA12" s="3"/>
      <c r="AB12" s="69"/>
      <c r="AD12" s="72"/>
      <c r="AE12" s="72"/>
    </row>
    <row r="13" spans="1:31" ht="19.5" customHeight="1">
      <c r="A13" s="3"/>
      <c r="B13" s="202"/>
      <c r="C13" s="67" t="s">
        <v>58</v>
      </c>
      <c r="D13" s="147">
        <f>L7</f>
        <v>3</v>
      </c>
      <c r="E13" s="130" t="s">
        <v>22</v>
      </c>
      <c r="F13" s="79">
        <f>J7</f>
        <v>13</v>
      </c>
      <c r="G13" s="129">
        <f>L10</f>
        <v>4</v>
      </c>
      <c r="H13" s="130" t="s">
        <v>22</v>
      </c>
      <c r="I13" s="131">
        <f>J10</f>
        <v>10</v>
      </c>
      <c r="J13" s="148"/>
      <c r="K13" s="139"/>
      <c r="L13" s="140"/>
      <c r="M13" s="129">
        <v>11</v>
      </c>
      <c r="N13" s="130" t="s">
        <v>22</v>
      </c>
      <c r="O13" s="131">
        <v>5</v>
      </c>
      <c r="P13" s="109"/>
      <c r="Q13" s="87"/>
      <c r="R13" s="90"/>
      <c r="S13" s="88">
        <f>D13+G13+M13</f>
        <v>18</v>
      </c>
      <c r="T13" s="89" t="s">
        <v>22</v>
      </c>
      <c r="U13" s="90">
        <f>F13+I13+O13</f>
        <v>28</v>
      </c>
      <c r="V13" s="91"/>
      <c r="W13" s="92"/>
      <c r="X13" s="156"/>
      <c r="Y13" s="192"/>
      <c r="Z13" s="189"/>
      <c r="AA13" s="3"/>
      <c r="AB13" s="69"/>
      <c r="AD13" s="72"/>
      <c r="AE13" s="72"/>
    </row>
    <row r="14" spans="1:31" ht="19.5" customHeight="1" thickBot="1">
      <c r="A14" s="3"/>
      <c r="B14" s="203"/>
      <c r="C14" s="68" t="s">
        <v>59</v>
      </c>
      <c r="D14" s="149">
        <f>L8</f>
        <v>265</v>
      </c>
      <c r="E14" s="133" t="s">
        <v>22</v>
      </c>
      <c r="F14" s="80">
        <f>J8</f>
        <v>329</v>
      </c>
      <c r="G14" s="132">
        <f>L11</f>
        <v>223</v>
      </c>
      <c r="H14" s="133" t="s">
        <v>22</v>
      </c>
      <c r="I14" s="134">
        <f>J11</f>
        <v>272</v>
      </c>
      <c r="J14" s="150"/>
      <c r="K14" s="142"/>
      <c r="L14" s="143"/>
      <c r="M14" s="132">
        <v>312</v>
      </c>
      <c r="N14" s="133" t="s">
        <v>22</v>
      </c>
      <c r="O14" s="134">
        <v>248</v>
      </c>
      <c r="P14" s="115">
        <f>D14+G14+M14</f>
        <v>800</v>
      </c>
      <c r="Q14" s="106" t="s">
        <v>22</v>
      </c>
      <c r="R14" s="144">
        <f>F14+I14+O14</f>
        <v>849</v>
      </c>
      <c r="S14" s="94"/>
      <c r="T14" s="95"/>
      <c r="U14" s="96"/>
      <c r="V14" s="97"/>
      <c r="W14" s="98"/>
      <c r="X14" s="157"/>
      <c r="Y14" s="196"/>
      <c r="Z14" s="190"/>
      <c r="AA14" s="3"/>
      <c r="AB14" s="69"/>
      <c r="AD14" s="72"/>
      <c r="AE14" s="72"/>
    </row>
    <row r="15" spans="1:31" ht="19.5" customHeight="1">
      <c r="A15" s="3"/>
      <c r="B15" s="201">
        <v>4</v>
      </c>
      <c r="C15" s="66" t="s">
        <v>60</v>
      </c>
      <c r="D15" s="145">
        <f>O6</f>
        <v>0</v>
      </c>
      <c r="E15" s="127" t="s">
        <v>22</v>
      </c>
      <c r="F15" s="78">
        <f>M6</f>
        <v>7</v>
      </c>
      <c r="G15" s="126">
        <f>O9</f>
        <v>0</v>
      </c>
      <c r="H15" s="127" t="s">
        <v>22</v>
      </c>
      <c r="I15" s="78">
        <f>M9</f>
        <v>7</v>
      </c>
      <c r="J15" s="126">
        <f>O12</f>
        <v>2</v>
      </c>
      <c r="K15" s="127" t="s">
        <v>22</v>
      </c>
      <c r="L15" s="128">
        <f>M12</f>
        <v>5</v>
      </c>
      <c r="M15" s="146"/>
      <c r="N15" s="136"/>
      <c r="O15" s="137"/>
      <c r="P15" s="114"/>
      <c r="Q15" s="83"/>
      <c r="R15" s="105"/>
      <c r="S15" s="84"/>
      <c r="T15" s="83"/>
      <c r="U15" s="85"/>
      <c r="V15" s="82">
        <f>D15+G15+J15</f>
        <v>2</v>
      </c>
      <c r="W15" s="86" t="s">
        <v>22</v>
      </c>
      <c r="X15" s="105">
        <f>F15+I15+L15</f>
        <v>19</v>
      </c>
      <c r="Y15" s="191">
        <f>SUM(IF(D15="",0,IF(D15&gt;F15,3,IF(D15=F15,2,1))),IF(G15="",0,IF(G15&gt;I15,3,IF(G15=I15,2,1))),IF(J15="",0,IF(J15&gt;L15,3,IF(J15=L15,2,1))),IF(M15="",0,IF(M15&gt;O15,3,IF(M15=O15,2,1))))</f>
        <v>3</v>
      </c>
      <c r="Z15" s="188" t="s">
        <v>194</v>
      </c>
      <c r="AA15" s="3"/>
      <c r="AB15" s="3"/>
      <c r="AD15" s="72"/>
      <c r="AE15" s="72"/>
    </row>
    <row r="16" spans="1:31" ht="19.5" customHeight="1">
      <c r="A16" s="3"/>
      <c r="B16" s="202"/>
      <c r="C16" s="67" t="s">
        <v>61</v>
      </c>
      <c r="D16" s="147">
        <f>O7</f>
        <v>0</v>
      </c>
      <c r="E16" s="130" t="s">
        <v>22</v>
      </c>
      <c r="F16" s="79">
        <f>M7</f>
        <v>14</v>
      </c>
      <c r="G16" s="129">
        <f>O10</f>
        <v>0</v>
      </c>
      <c r="H16" s="130" t="s">
        <v>22</v>
      </c>
      <c r="I16" s="79">
        <f>M10</f>
        <v>14</v>
      </c>
      <c r="J16" s="129">
        <v>5</v>
      </c>
      <c r="K16" s="130" t="s">
        <v>22</v>
      </c>
      <c r="L16" s="131">
        <v>11</v>
      </c>
      <c r="M16" s="148"/>
      <c r="N16" s="139"/>
      <c r="O16" s="140"/>
      <c r="P16" s="109"/>
      <c r="Q16" s="87"/>
      <c r="R16" s="90"/>
      <c r="S16" s="88">
        <f>D16+G16+J16</f>
        <v>5</v>
      </c>
      <c r="T16" s="89" t="s">
        <v>22</v>
      </c>
      <c r="U16" s="90">
        <f>F16+I16+L16</f>
        <v>39</v>
      </c>
      <c r="V16" s="91"/>
      <c r="W16" s="92"/>
      <c r="X16" s="93"/>
      <c r="Y16" s="192"/>
      <c r="Z16" s="189"/>
      <c r="AA16" s="3"/>
      <c r="AB16" s="3"/>
      <c r="AD16" s="72"/>
      <c r="AE16" s="72"/>
    </row>
    <row r="17" spans="1:31" ht="19.5" customHeight="1" thickBot="1">
      <c r="A17" s="3"/>
      <c r="B17" s="204"/>
      <c r="C17" s="70"/>
      <c r="D17" s="151">
        <f>O8</f>
        <v>143</v>
      </c>
      <c r="E17" s="152" t="s">
        <v>22</v>
      </c>
      <c r="F17" s="81">
        <f>M8</f>
        <v>294</v>
      </c>
      <c r="G17" s="153">
        <f>O11</f>
        <v>162</v>
      </c>
      <c r="H17" s="152" t="s">
        <v>22</v>
      </c>
      <c r="I17" s="81">
        <f>M11</f>
        <v>294</v>
      </c>
      <c r="J17" s="153">
        <v>248</v>
      </c>
      <c r="K17" s="152" t="s">
        <v>22</v>
      </c>
      <c r="L17" s="161">
        <v>312</v>
      </c>
      <c r="M17" s="154"/>
      <c r="N17" s="142"/>
      <c r="O17" s="143"/>
      <c r="P17" s="155">
        <f>D17+G17+J17</f>
        <v>553</v>
      </c>
      <c r="Q17" s="107" t="s">
        <v>22</v>
      </c>
      <c r="R17" s="108">
        <f>F17+I17+L17</f>
        <v>900</v>
      </c>
      <c r="S17" s="99"/>
      <c r="T17" s="100"/>
      <c r="U17" s="101"/>
      <c r="V17" s="102"/>
      <c r="W17" s="103"/>
      <c r="X17" s="104"/>
      <c r="Y17" s="193"/>
      <c r="Z17" s="194"/>
      <c r="AA17" s="3"/>
      <c r="AB17" s="3"/>
      <c r="AD17" s="72"/>
      <c r="AE17" s="72"/>
    </row>
    <row r="18" spans="1:33" ht="13.5" thickTop="1">
      <c r="A18" s="3"/>
      <c r="C18" s="3"/>
      <c r="D18" s="185" t="s">
        <v>26</v>
      </c>
      <c r="E18" s="186"/>
      <c r="F18" s="187"/>
      <c r="G18" s="185" t="s">
        <v>27</v>
      </c>
      <c r="H18" s="186"/>
      <c r="I18" s="187"/>
      <c r="J18" s="179" t="s">
        <v>28</v>
      </c>
      <c r="K18" s="180"/>
      <c r="L18" s="181"/>
      <c r="M18" s="116"/>
      <c r="N18" s="116"/>
      <c r="O18" s="116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D18" s="72"/>
      <c r="AE18" s="72"/>
      <c r="AF18" s="72"/>
      <c r="AG18" s="72"/>
    </row>
    <row r="19" spans="1:33" ht="12.75">
      <c r="A19" s="3"/>
      <c r="C19" s="3" t="s">
        <v>29</v>
      </c>
      <c r="D19" s="182" t="s">
        <v>30</v>
      </c>
      <c r="E19" s="183"/>
      <c r="F19" s="184"/>
      <c r="G19" s="182" t="s">
        <v>46</v>
      </c>
      <c r="H19" s="183"/>
      <c r="I19" s="184"/>
      <c r="J19" s="182" t="s">
        <v>47</v>
      </c>
      <c r="K19" s="183"/>
      <c r="L19" s="184"/>
      <c r="M19" s="118"/>
      <c r="N19" s="118"/>
      <c r="O19" s="118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33"/>
      <c r="AB19" s="3"/>
      <c r="AF19" s="72"/>
      <c r="AG19" s="72"/>
    </row>
    <row r="20" spans="1:33" ht="12.75">
      <c r="A20" s="3"/>
      <c r="C20" s="3"/>
      <c r="D20" s="173" t="s">
        <v>31</v>
      </c>
      <c r="E20" s="174"/>
      <c r="F20" s="175"/>
      <c r="G20" s="173" t="s">
        <v>36</v>
      </c>
      <c r="H20" s="174"/>
      <c r="I20" s="175"/>
      <c r="J20" s="173" t="s">
        <v>48</v>
      </c>
      <c r="K20" s="174"/>
      <c r="L20" s="175"/>
      <c r="M20" s="118"/>
      <c r="N20" s="118"/>
      <c r="O20" s="118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33"/>
      <c r="AB20" s="3"/>
      <c r="AF20" s="72"/>
      <c r="AG20" s="72"/>
    </row>
    <row r="21" spans="1:33" ht="12.75">
      <c r="A21" s="3"/>
      <c r="C21" s="33"/>
      <c r="D21" s="119"/>
      <c r="E21" s="119"/>
      <c r="F21" s="119"/>
      <c r="G21" s="119"/>
      <c r="H21" s="119"/>
      <c r="I21" s="119"/>
      <c r="J21" s="119"/>
      <c r="K21" s="119"/>
      <c r="L21" s="119"/>
      <c r="M21" s="118"/>
      <c r="N21" s="118"/>
      <c r="O21" s="118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33"/>
      <c r="AB21" s="3"/>
      <c r="AF21" s="72"/>
      <c r="AG21" s="72"/>
    </row>
    <row r="22" spans="1:33" ht="12.75">
      <c r="A22" s="3"/>
      <c r="C22" s="33"/>
      <c r="D22" s="117"/>
      <c r="E22" s="117"/>
      <c r="F22" s="117"/>
      <c r="G22" s="117"/>
      <c r="H22" s="117"/>
      <c r="I22" s="117"/>
      <c r="J22" s="117"/>
      <c r="K22" s="117"/>
      <c r="L22" s="117"/>
      <c r="M22" s="118"/>
      <c r="N22" s="118"/>
      <c r="O22" s="118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33"/>
      <c r="AB22" s="3"/>
      <c r="AF22" s="72"/>
      <c r="AG22" s="72"/>
    </row>
    <row r="23" spans="1:33" ht="12.75">
      <c r="A23" s="3"/>
      <c r="C23" s="33"/>
      <c r="D23" s="117"/>
      <c r="E23" s="117"/>
      <c r="F23" s="117"/>
      <c r="G23" s="117"/>
      <c r="H23" s="117"/>
      <c r="I23" s="117"/>
      <c r="J23" s="117"/>
      <c r="K23" s="117"/>
      <c r="L23" s="117"/>
      <c r="M23" s="118"/>
      <c r="N23" s="118"/>
      <c r="O23" s="118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"/>
      <c r="AB23" s="3"/>
      <c r="AG23" s="72"/>
    </row>
    <row r="24" spans="1:33" ht="12.75">
      <c r="A24" s="3"/>
      <c r="C24" s="3"/>
      <c r="D24" s="117"/>
      <c r="E24" s="117"/>
      <c r="F24" s="117"/>
      <c r="G24" s="117"/>
      <c r="H24" s="117"/>
      <c r="I24" s="117"/>
      <c r="J24" s="117"/>
      <c r="K24" s="117"/>
      <c r="L24" s="117"/>
      <c r="M24" s="118"/>
      <c r="N24" s="118"/>
      <c r="O24" s="118"/>
      <c r="P24" s="33"/>
      <c r="Q24" s="33"/>
      <c r="R24" s="33"/>
      <c r="S24" s="33"/>
      <c r="T24" s="33"/>
      <c r="U24" s="3"/>
      <c r="V24" s="3"/>
      <c r="W24" s="3"/>
      <c r="X24" s="3"/>
      <c r="Y24" s="3"/>
      <c r="Z24" s="3"/>
      <c r="AA24" s="3"/>
      <c r="AB24" s="3"/>
      <c r="AG24" s="72"/>
    </row>
    <row r="25" spans="1:33" ht="12.75">
      <c r="A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71"/>
      <c r="P25" s="3"/>
      <c r="Q25" s="3"/>
      <c r="R25" s="3"/>
      <c r="S25" s="3"/>
      <c r="T25" s="3"/>
      <c r="U25" s="33"/>
      <c r="V25" s="33"/>
      <c r="W25" s="33"/>
      <c r="X25" s="3"/>
      <c r="Y25" s="3"/>
      <c r="Z25" s="3"/>
      <c r="AA25" s="3"/>
      <c r="AB25" s="3"/>
      <c r="AG25" s="72"/>
    </row>
    <row r="26" spans="12:23" ht="12.75"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</row>
    <row r="27" spans="31:32" ht="12.75">
      <c r="AE27" s="72"/>
      <c r="AF27" s="72"/>
    </row>
  </sheetData>
  <mergeCells count="29">
    <mergeCell ref="Y6:Y8"/>
    <mergeCell ref="D5:F5"/>
    <mergeCell ref="G5:I5"/>
    <mergeCell ref="J5:L5"/>
    <mergeCell ref="M5:O5"/>
    <mergeCell ref="B6:B8"/>
    <mergeCell ref="B9:B11"/>
    <mergeCell ref="B12:B14"/>
    <mergeCell ref="B15:B17"/>
    <mergeCell ref="Z12:Z14"/>
    <mergeCell ref="Y15:Y17"/>
    <mergeCell ref="Z15:Z17"/>
    <mergeCell ref="L3:Z3"/>
    <mergeCell ref="Y12:Y14"/>
    <mergeCell ref="Z6:Z8"/>
    <mergeCell ref="Z9:Z11"/>
    <mergeCell ref="S5:U5"/>
    <mergeCell ref="V5:X5"/>
    <mergeCell ref="Y9:Y11"/>
    <mergeCell ref="D20:F20"/>
    <mergeCell ref="P5:R5"/>
    <mergeCell ref="J18:L18"/>
    <mergeCell ref="J19:L19"/>
    <mergeCell ref="J20:L20"/>
    <mergeCell ref="G18:I18"/>
    <mergeCell ref="G19:I19"/>
    <mergeCell ref="G20:I20"/>
    <mergeCell ref="D19:F19"/>
    <mergeCell ref="D18:F18"/>
  </mergeCells>
  <printOptions/>
  <pageMargins left="0.1968503937007874" right="0.2362204724409449" top="0.7480314960629921" bottom="0.31496062992125984" header="0.9055118110236221" footer="0.5118110236220472"/>
  <pageSetup horizontalDpi="600" verticalDpi="600" orientation="landscape" paperSize="9" scale="105" r:id="rId2"/>
  <headerFooter alignWithMargins="0">
    <oddFooter>&amp;L&amp;"Space Age,Tučné"KADELDESIGN&amp;"Arial CE,Obyčejné" &amp;X®&amp;X,&amp;"Space Age,Obyčejné"&amp;8&amp;D&amp;RČESKÝ BADMINTONOVÝ SVAZ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G27"/>
  <sheetViews>
    <sheetView zoomScale="110" zoomScaleNormal="11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4.00390625" style="56" customWidth="1"/>
    <col min="3" max="3" width="30.75390625" style="0" customWidth="1"/>
    <col min="4" max="4" width="4.75390625" style="0" customWidth="1"/>
    <col min="5" max="5" width="1.75390625" style="0" customWidth="1"/>
    <col min="6" max="7" width="4.75390625" style="0" customWidth="1"/>
    <col min="8" max="8" width="1.75390625" style="0" customWidth="1"/>
    <col min="9" max="10" width="4.75390625" style="0" customWidth="1"/>
    <col min="11" max="11" width="1.75390625" style="0" customWidth="1"/>
    <col min="12" max="13" width="4.75390625" style="0" customWidth="1"/>
    <col min="14" max="14" width="1.75390625" style="0" customWidth="1"/>
    <col min="15" max="15" width="4.75390625" style="0" customWidth="1"/>
    <col min="16" max="16" width="5.75390625" style="0" customWidth="1"/>
    <col min="17" max="17" width="1.75390625" style="0" customWidth="1"/>
    <col min="18" max="18" width="5.75390625" style="0" customWidth="1"/>
    <col min="19" max="19" width="4.75390625" style="0" customWidth="1"/>
    <col min="20" max="20" width="1.75390625" style="0" customWidth="1"/>
    <col min="21" max="22" width="4.75390625" style="0" customWidth="1"/>
    <col min="23" max="23" width="1.75390625" style="0" customWidth="1"/>
    <col min="24" max="24" width="4.75390625" style="0" customWidth="1"/>
    <col min="27" max="27" width="2.75390625" style="0" customWidth="1"/>
  </cols>
  <sheetData>
    <row r="1" ht="8.25" customHeight="1"/>
    <row r="2" spans="1:28" ht="26.25">
      <c r="A2" s="3"/>
      <c r="B2" s="159" t="s">
        <v>50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3"/>
      <c r="AB2" s="3"/>
    </row>
    <row r="3" spans="1:28" ht="23.25">
      <c r="A3" s="3"/>
      <c r="C3" s="160" t="s">
        <v>45</v>
      </c>
      <c r="D3" s="61"/>
      <c r="E3" s="61"/>
      <c r="F3" s="56"/>
      <c r="G3" s="56"/>
      <c r="H3" s="56"/>
      <c r="I3" s="61"/>
      <c r="J3" s="61"/>
      <c r="K3" s="61"/>
      <c r="L3" s="195" t="s">
        <v>49</v>
      </c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3"/>
      <c r="AB3" s="3"/>
    </row>
    <row r="4" spans="1:28" ht="12" customHeight="1" thickBot="1">
      <c r="A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6" s="56" customFormat="1" ht="30" customHeight="1" thickBot="1" thickTop="1">
      <c r="B5" s="62"/>
      <c r="C5" s="63" t="s">
        <v>23</v>
      </c>
      <c r="D5" s="205">
        <v>1</v>
      </c>
      <c r="E5" s="206"/>
      <c r="F5" s="207"/>
      <c r="G5" s="208">
        <v>2</v>
      </c>
      <c r="H5" s="206"/>
      <c r="I5" s="207"/>
      <c r="J5" s="208">
        <v>3</v>
      </c>
      <c r="K5" s="206"/>
      <c r="L5" s="207"/>
      <c r="M5" s="208">
        <v>4</v>
      </c>
      <c r="N5" s="206"/>
      <c r="O5" s="206"/>
      <c r="P5" s="176" t="s">
        <v>34</v>
      </c>
      <c r="Q5" s="177"/>
      <c r="R5" s="178"/>
      <c r="S5" s="177" t="s">
        <v>32</v>
      </c>
      <c r="T5" s="177"/>
      <c r="U5" s="178"/>
      <c r="V5" s="200" t="s">
        <v>33</v>
      </c>
      <c r="W5" s="177"/>
      <c r="X5" s="178"/>
      <c r="Y5" s="64" t="s">
        <v>24</v>
      </c>
      <c r="Z5" s="65" t="s">
        <v>25</v>
      </c>
    </row>
    <row r="6" spans="1:28" ht="19.5" customHeight="1">
      <c r="A6" s="3"/>
      <c r="B6" s="201">
        <v>1</v>
      </c>
      <c r="C6" s="66" t="s">
        <v>55</v>
      </c>
      <c r="D6" s="135"/>
      <c r="E6" s="136"/>
      <c r="F6" s="137"/>
      <c r="G6" s="126">
        <v>4</v>
      </c>
      <c r="H6" s="127" t="s">
        <v>22</v>
      </c>
      <c r="I6" s="78">
        <v>3</v>
      </c>
      <c r="J6" s="126">
        <v>5</v>
      </c>
      <c r="K6" s="127" t="s">
        <v>22</v>
      </c>
      <c r="L6" s="78">
        <v>2</v>
      </c>
      <c r="M6" s="126">
        <v>4</v>
      </c>
      <c r="N6" s="127" t="s">
        <v>22</v>
      </c>
      <c r="O6" s="128">
        <v>3</v>
      </c>
      <c r="P6" s="114"/>
      <c r="Q6" s="83"/>
      <c r="R6" s="105"/>
      <c r="S6" s="84"/>
      <c r="T6" s="83"/>
      <c r="U6" s="85"/>
      <c r="V6" s="82">
        <f>G6+J6+M6</f>
        <v>13</v>
      </c>
      <c r="W6" s="86" t="s">
        <v>22</v>
      </c>
      <c r="X6" s="105">
        <f>I6+L6+O6</f>
        <v>8</v>
      </c>
      <c r="Y6" s="191">
        <f>SUM(IF(D6="",0,IF(D6&gt;F6,3,IF(D6=F6,2,1))),IF(G6="",0,IF(G6&gt;I6,3,IF(G6=I6,2,1))),IF(J6="",0,IF(J6&gt;L6,3,IF(J6=L6,2,1))),IF(M6="",0,IF(M6&gt;O6,3,IF(M6=O6,2,1))))</f>
        <v>9</v>
      </c>
      <c r="Z6" s="197" t="s">
        <v>191</v>
      </c>
      <c r="AA6" s="3"/>
      <c r="AB6" s="3"/>
    </row>
    <row r="7" spans="1:28" ht="19.5" customHeight="1">
      <c r="A7" s="3"/>
      <c r="B7" s="202"/>
      <c r="C7" s="67" t="s">
        <v>56</v>
      </c>
      <c r="D7" s="138"/>
      <c r="E7" s="139"/>
      <c r="F7" s="140"/>
      <c r="G7" s="129">
        <v>8</v>
      </c>
      <c r="H7" s="130" t="s">
        <v>22</v>
      </c>
      <c r="I7" s="79">
        <v>6</v>
      </c>
      <c r="J7" s="129">
        <v>10</v>
      </c>
      <c r="K7" s="130" t="s">
        <v>22</v>
      </c>
      <c r="L7" s="79">
        <v>5</v>
      </c>
      <c r="M7" s="163">
        <v>8</v>
      </c>
      <c r="N7" s="130" t="s">
        <v>22</v>
      </c>
      <c r="O7" s="131">
        <v>6</v>
      </c>
      <c r="P7" s="109"/>
      <c r="Q7" s="87"/>
      <c r="R7" s="90"/>
      <c r="S7" s="88">
        <f>G7+J7+M7</f>
        <v>26</v>
      </c>
      <c r="T7" s="89" t="s">
        <v>22</v>
      </c>
      <c r="U7" s="90">
        <f>I7+L7+O7</f>
        <v>17</v>
      </c>
      <c r="V7" s="91"/>
      <c r="W7" s="92"/>
      <c r="X7" s="156"/>
      <c r="Y7" s="192"/>
      <c r="Z7" s="198"/>
      <c r="AA7" s="3"/>
      <c r="AB7" s="3"/>
    </row>
    <row r="8" spans="1:28" ht="19.5" customHeight="1" thickBot="1">
      <c r="A8" s="3"/>
      <c r="B8" s="203"/>
      <c r="C8" s="68"/>
      <c r="D8" s="141"/>
      <c r="E8" s="142"/>
      <c r="F8" s="143"/>
      <c r="G8" s="132">
        <v>228</v>
      </c>
      <c r="H8" s="133" t="s">
        <v>22</v>
      </c>
      <c r="I8" s="80">
        <v>236</v>
      </c>
      <c r="J8" s="132">
        <v>288</v>
      </c>
      <c r="K8" s="133" t="s">
        <v>22</v>
      </c>
      <c r="L8" s="80">
        <v>235</v>
      </c>
      <c r="M8" s="132">
        <v>254</v>
      </c>
      <c r="N8" s="133" t="s">
        <v>22</v>
      </c>
      <c r="O8" s="134">
        <v>208</v>
      </c>
      <c r="P8" s="115">
        <f>G8+J8+M8</f>
        <v>770</v>
      </c>
      <c r="Q8" s="106" t="s">
        <v>22</v>
      </c>
      <c r="R8" s="144">
        <f>I8+L8+O8</f>
        <v>679</v>
      </c>
      <c r="S8" s="94"/>
      <c r="T8" s="95"/>
      <c r="U8" s="96"/>
      <c r="V8" s="97"/>
      <c r="W8" s="98"/>
      <c r="X8" s="157"/>
      <c r="Y8" s="196"/>
      <c r="Z8" s="199"/>
      <c r="AA8" s="3"/>
      <c r="AB8" s="3"/>
    </row>
    <row r="9" spans="1:28" ht="19.5" customHeight="1">
      <c r="A9" s="3"/>
      <c r="B9" s="201">
        <v>2</v>
      </c>
      <c r="C9" s="66" t="s">
        <v>62</v>
      </c>
      <c r="D9" s="145">
        <v>3</v>
      </c>
      <c r="E9" s="127" t="s">
        <v>22</v>
      </c>
      <c r="F9" s="128">
        <v>4</v>
      </c>
      <c r="G9" s="146"/>
      <c r="H9" s="136"/>
      <c r="I9" s="137"/>
      <c r="J9" s="126">
        <v>3</v>
      </c>
      <c r="K9" s="127" t="s">
        <v>22</v>
      </c>
      <c r="L9" s="78">
        <v>4</v>
      </c>
      <c r="M9" s="126">
        <v>6</v>
      </c>
      <c r="N9" s="127" t="s">
        <v>22</v>
      </c>
      <c r="O9" s="128">
        <v>1</v>
      </c>
      <c r="P9" s="114"/>
      <c r="Q9" s="83"/>
      <c r="R9" s="105"/>
      <c r="S9" s="84"/>
      <c r="T9" s="83"/>
      <c r="U9" s="85"/>
      <c r="V9" s="82">
        <f>D9+J9+M9</f>
        <v>12</v>
      </c>
      <c r="W9" s="86" t="s">
        <v>22</v>
      </c>
      <c r="X9" s="105">
        <f>F9+L9+O9</f>
        <v>9</v>
      </c>
      <c r="Y9" s="191">
        <f>SUM(IF(D9="",0,IF(D9&gt;F9,3,IF(D9=F9,2,1))),IF(G9="",0,IF(G9&gt;I9,3,IF(G9=I9,2,1))),IF(J9="",0,IF(J9&gt;L9,3,IF(J9=L9,2,1))),IF(M9="",0,IF(M9&gt;O9,3,IF(M9=O9,2,1))))</f>
        <v>5</v>
      </c>
      <c r="Z9" s="197" t="s">
        <v>192</v>
      </c>
      <c r="AA9" s="3"/>
      <c r="AB9" s="3"/>
    </row>
    <row r="10" spans="1:28" ht="19.5" customHeight="1">
      <c r="A10" s="3"/>
      <c r="B10" s="202"/>
      <c r="C10" s="67" t="s">
        <v>54</v>
      </c>
      <c r="D10" s="147">
        <v>6</v>
      </c>
      <c r="E10" s="130" t="s">
        <v>22</v>
      </c>
      <c r="F10" s="131">
        <v>8</v>
      </c>
      <c r="G10" s="148"/>
      <c r="H10" s="139"/>
      <c r="I10" s="140"/>
      <c r="J10" s="129">
        <v>7</v>
      </c>
      <c r="K10" s="130" t="s">
        <v>22</v>
      </c>
      <c r="L10" s="79">
        <v>8</v>
      </c>
      <c r="M10" s="129">
        <v>13</v>
      </c>
      <c r="N10" s="130" t="s">
        <v>22</v>
      </c>
      <c r="O10" s="131">
        <v>4</v>
      </c>
      <c r="P10" s="109"/>
      <c r="Q10" s="87"/>
      <c r="R10" s="90"/>
      <c r="S10" s="88">
        <f>D10+J10+M10</f>
        <v>26</v>
      </c>
      <c r="T10" s="89" t="s">
        <v>22</v>
      </c>
      <c r="U10" s="90">
        <f>F10+L10+O10</f>
        <v>20</v>
      </c>
      <c r="V10" s="91"/>
      <c r="W10" s="92"/>
      <c r="X10" s="156"/>
      <c r="Y10" s="192"/>
      <c r="Z10" s="198"/>
      <c r="AA10" s="3"/>
      <c r="AB10" s="3"/>
    </row>
    <row r="11" spans="1:31" ht="19.5" customHeight="1" thickBot="1">
      <c r="A11" s="3"/>
      <c r="B11" s="203"/>
      <c r="C11" s="68"/>
      <c r="D11" s="149">
        <v>236</v>
      </c>
      <c r="E11" s="133" t="s">
        <v>22</v>
      </c>
      <c r="F11" s="134">
        <v>228</v>
      </c>
      <c r="G11" s="150"/>
      <c r="H11" s="142"/>
      <c r="I11" s="143"/>
      <c r="J11" s="132">
        <v>257</v>
      </c>
      <c r="K11" s="133" t="s">
        <v>22</v>
      </c>
      <c r="L11" s="80">
        <v>231</v>
      </c>
      <c r="M11" s="132">
        <v>336</v>
      </c>
      <c r="N11" s="133" t="s">
        <v>22</v>
      </c>
      <c r="O11" s="134">
        <v>261</v>
      </c>
      <c r="P11" s="115">
        <f>D11+J11+M11</f>
        <v>829</v>
      </c>
      <c r="Q11" s="106" t="s">
        <v>22</v>
      </c>
      <c r="R11" s="144">
        <f>F11+L11+O11</f>
        <v>720</v>
      </c>
      <c r="S11" s="94"/>
      <c r="T11" s="95"/>
      <c r="U11" s="96"/>
      <c r="V11" s="97"/>
      <c r="W11" s="98"/>
      <c r="X11" s="157"/>
      <c r="Y11" s="196"/>
      <c r="Z11" s="199"/>
      <c r="AA11" s="3"/>
      <c r="AB11" s="3"/>
      <c r="AD11" s="72"/>
      <c r="AE11" s="72"/>
    </row>
    <row r="12" spans="1:31" ht="19.5" customHeight="1">
      <c r="A12" s="3"/>
      <c r="B12" s="201">
        <v>3</v>
      </c>
      <c r="C12" s="66" t="s">
        <v>63</v>
      </c>
      <c r="D12" s="145">
        <f>L6</f>
        <v>2</v>
      </c>
      <c r="E12" s="127" t="s">
        <v>22</v>
      </c>
      <c r="F12" s="78">
        <f>J6</f>
        <v>5</v>
      </c>
      <c r="G12" s="126">
        <v>4</v>
      </c>
      <c r="H12" s="127" t="s">
        <v>22</v>
      </c>
      <c r="I12" s="128">
        <v>3</v>
      </c>
      <c r="J12" s="146"/>
      <c r="K12" s="136"/>
      <c r="L12" s="137"/>
      <c r="M12" s="126">
        <v>3</v>
      </c>
      <c r="N12" s="127" t="s">
        <v>22</v>
      </c>
      <c r="O12" s="128">
        <v>4</v>
      </c>
      <c r="P12" s="114"/>
      <c r="Q12" s="83"/>
      <c r="R12" s="105"/>
      <c r="S12" s="84"/>
      <c r="T12" s="83"/>
      <c r="U12" s="85"/>
      <c r="V12" s="82">
        <f>D12+G12+M12</f>
        <v>9</v>
      </c>
      <c r="W12" s="86" t="s">
        <v>22</v>
      </c>
      <c r="X12" s="105">
        <f>F12+I12+O12</f>
        <v>12</v>
      </c>
      <c r="Y12" s="191">
        <f>SUM(IF(D12="",0,IF(D12&gt;F12,3,IF(D12=F12,2,1))),IF(G12="",0,IF(G12&gt;I12,3,IF(G12=I12,2,1))),IF(J12="",0,IF(J12&gt;L12,3,IF(J12=L12,2,1))),IF(M12="",0,IF(M12&gt;O12,3,IF(M12=O12,2,1))))</f>
        <v>5</v>
      </c>
      <c r="Z12" s="188" t="s">
        <v>193</v>
      </c>
      <c r="AA12" s="3"/>
      <c r="AB12" s="69"/>
      <c r="AD12" s="72"/>
      <c r="AE12" s="72"/>
    </row>
    <row r="13" spans="1:31" ht="19.5" customHeight="1">
      <c r="A13" s="3"/>
      <c r="B13" s="202"/>
      <c r="C13" s="67" t="s">
        <v>64</v>
      </c>
      <c r="D13" s="147">
        <f>L7</f>
        <v>5</v>
      </c>
      <c r="E13" s="130" t="s">
        <v>22</v>
      </c>
      <c r="F13" s="79">
        <f>J7</f>
        <v>10</v>
      </c>
      <c r="G13" s="129">
        <v>8</v>
      </c>
      <c r="H13" s="130" t="s">
        <v>22</v>
      </c>
      <c r="I13" s="131">
        <v>7</v>
      </c>
      <c r="J13" s="148"/>
      <c r="K13" s="139"/>
      <c r="L13" s="140"/>
      <c r="M13" s="129">
        <v>7</v>
      </c>
      <c r="N13" s="130" t="s">
        <v>22</v>
      </c>
      <c r="O13" s="131">
        <v>8</v>
      </c>
      <c r="P13" s="109"/>
      <c r="Q13" s="87"/>
      <c r="R13" s="90"/>
      <c r="S13" s="88">
        <f>D13+G13+M13</f>
        <v>20</v>
      </c>
      <c r="T13" s="89" t="s">
        <v>22</v>
      </c>
      <c r="U13" s="90">
        <f>F13+I13+O13</f>
        <v>25</v>
      </c>
      <c r="V13" s="91"/>
      <c r="W13" s="92"/>
      <c r="X13" s="156"/>
      <c r="Y13" s="192"/>
      <c r="Z13" s="189"/>
      <c r="AA13" s="3"/>
      <c r="AB13" s="69"/>
      <c r="AD13" s="72"/>
      <c r="AE13" s="72"/>
    </row>
    <row r="14" spans="1:31" ht="19.5" customHeight="1" thickBot="1">
      <c r="A14" s="3"/>
      <c r="B14" s="203"/>
      <c r="C14" s="68"/>
      <c r="D14" s="149">
        <f>L8</f>
        <v>235</v>
      </c>
      <c r="E14" s="133" t="s">
        <v>22</v>
      </c>
      <c r="F14" s="80">
        <f>J8</f>
        <v>288</v>
      </c>
      <c r="G14" s="132">
        <v>231</v>
      </c>
      <c r="H14" s="133" t="s">
        <v>22</v>
      </c>
      <c r="I14" s="134">
        <v>257</v>
      </c>
      <c r="J14" s="150"/>
      <c r="K14" s="142"/>
      <c r="L14" s="143"/>
      <c r="M14" s="132">
        <v>245</v>
      </c>
      <c r="N14" s="133" t="s">
        <v>22</v>
      </c>
      <c r="O14" s="134">
        <v>273</v>
      </c>
      <c r="P14" s="115">
        <f>D14+G14+M14</f>
        <v>711</v>
      </c>
      <c r="Q14" s="106" t="s">
        <v>22</v>
      </c>
      <c r="R14" s="144">
        <f>F14+I14+O14</f>
        <v>818</v>
      </c>
      <c r="S14" s="94"/>
      <c r="T14" s="95"/>
      <c r="U14" s="96"/>
      <c r="V14" s="97"/>
      <c r="W14" s="98"/>
      <c r="X14" s="157"/>
      <c r="Y14" s="196"/>
      <c r="Z14" s="190"/>
      <c r="AA14" s="3"/>
      <c r="AB14" s="69"/>
      <c r="AD14" s="72"/>
      <c r="AE14" s="72"/>
    </row>
    <row r="15" spans="1:31" ht="19.5" customHeight="1">
      <c r="A15" s="3"/>
      <c r="B15" s="201">
        <v>4</v>
      </c>
      <c r="C15" s="66" t="s">
        <v>62</v>
      </c>
      <c r="D15" s="145">
        <f>O6</f>
        <v>3</v>
      </c>
      <c r="E15" s="127" t="s">
        <v>22</v>
      </c>
      <c r="F15" s="78">
        <f>M6</f>
        <v>4</v>
      </c>
      <c r="G15" s="126">
        <f>O9</f>
        <v>1</v>
      </c>
      <c r="H15" s="127" t="s">
        <v>22</v>
      </c>
      <c r="I15" s="78">
        <f>M9</f>
        <v>6</v>
      </c>
      <c r="J15" s="126">
        <v>4</v>
      </c>
      <c r="K15" s="127" t="s">
        <v>22</v>
      </c>
      <c r="L15" s="128">
        <v>3</v>
      </c>
      <c r="M15" s="146"/>
      <c r="N15" s="136"/>
      <c r="O15" s="137"/>
      <c r="P15" s="114"/>
      <c r="Q15" s="83"/>
      <c r="R15" s="105"/>
      <c r="S15" s="84"/>
      <c r="T15" s="83"/>
      <c r="U15" s="85"/>
      <c r="V15" s="82">
        <f>D15+G15+J15</f>
        <v>8</v>
      </c>
      <c r="W15" s="86" t="s">
        <v>22</v>
      </c>
      <c r="X15" s="105">
        <f>F15+I15+L15</f>
        <v>13</v>
      </c>
      <c r="Y15" s="191">
        <f>SUM(IF(D15="",0,IF(D15&gt;F15,3,IF(D15=F15,2,1))),IF(G15="",0,IF(G15&gt;I15,3,IF(G15=I15,2,1))),IF(J15="",0,IF(J15&gt;L15,3,IF(J15=L15,2,1))),IF(M15="",0,IF(M15&gt;O15,3,IF(M15=O15,2,1))))</f>
        <v>5</v>
      </c>
      <c r="Z15" s="188" t="s">
        <v>194</v>
      </c>
      <c r="AA15" s="3"/>
      <c r="AB15" s="3"/>
      <c r="AD15" s="72"/>
      <c r="AE15" s="72"/>
    </row>
    <row r="16" spans="1:31" ht="19.5" customHeight="1">
      <c r="A16" s="3"/>
      <c r="B16" s="202"/>
      <c r="C16" s="67" t="s">
        <v>56</v>
      </c>
      <c r="D16" s="147">
        <f>O7</f>
        <v>6</v>
      </c>
      <c r="E16" s="130" t="s">
        <v>22</v>
      </c>
      <c r="F16" s="79">
        <f>M7</f>
        <v>8</v>
      </c>
      <c r="G16" s="129">
        <f>O10</f>
        <v>4</v>
      </c>
      <c r="H16" s="130" t="s">
        <v>22</v>
      </c>
      <c r="I16" s="79">
        <f>M10</f>
        <v>13</v>
      </c>
      <c r="J16" s="129">
        <f>O13</f>
        <v>8</v>
      </c>
      <c r="K16" s="130" t="s">
        <v>22</v>
      </c>
      <c r="L16" s="131">
        <f>M13</f>
        <v>7</v>
      </c>
      <c r="M16" s="148"/>
      <c r="N16" s="139"/>
      <c r="O16" s="140"/>
      <c r="P16" s="109"/>
      <c r="Q16" s="87"/>
      <c r="R16" s="90"/>
      <c r="S16" s="88">
        <f>D16+G16+J16</f>
        <v>18</v>
      </c>
      <c r="T16" s="89" t="s">
        <v>22</v>
      </c>
      <c r="U16" s="90">
        <f>F16+I16+L16</f>
        <v>28</v>
      </c>
      <c r="V16" s="91"/>
      <c r="W16" s="92"/>
      <c r="X16" s="93"/>
      <c r="Y16" s="192"/>
      <c r="Z16" s="189"/>
      <c r="AA16" s="3"/>
      <c r="AB16" s="3"/>
      <c r="AD16" s="72"/>
      <c r="AE16" s="72"/>
    </row>
    <row r="17" spans="1:31" ht="19.5" customHeight="1" thickBot="1">
      <c r="A17" s="3"/>
      <c r="B17" s="204"/>
      <c r="C17" s="70"/>
      <c r="D17" s="151">
        <f>O8</f>
        <v>208</v>
      </c>
      <c r="E17" s="152" t="s">
        <v>22</v>
      </c>
      <c r="F17" s="81">
        <f>M8</f>
        <v>254</v>
      </c>
      <c r="G17" s="153">
        <f>O11</f>
        <v>261</v>
      </c>
      <c r="H17" s="152" t="s">
        <v>22</v>
      </c>
      <c r="I17" s="81">
        <f>M11</f>
        <v>336</v>
      </c>
      <c r="J17" s="153">
        <f>O14</f>
        <v>273</v>
      </c>
      <c r="K17" s="152" t="s">
        <v>22</v>
      </c>
      <c r="L17" s="161">
        <f>M14</f>
        <v>245</v>
      </c>
      <c r="M17" s="154"/>
      <c r="N17" s="142"/>
      <c r="O17" s="143"/>
      <c r="P17" s="155">
        <f>D17+G17+J17</f>
        <v>742</v>
      </c>
      <c r="Q17" s="107" t="s">
        <v>22</v>
      </c>
      <c r="R17" s="108">
        <f>F17+I17+L17</f>
        <v>835</v>
      </c>
      <c r="S17" s="99"/>
      <c r="T17" s="100"/>
      <c r="U17" s="101"/>
      <c r="V17" s="102"/>
      <c r="W17" s="103"/>
      <c r="X17" s="104"/>
      <c r="Y17" s="193"/>
      <c r="Z17" s="194"/>
      <c r="AA17" s="3"/>
      <c r="AB17" s="3"/>
      <c r="AD17" s="72"/>
      <c r="AE17" s="72"/>
    </row>
    <row r="18" spans="1:33" ht="13.5" thickTop="1">
      <c r="A18" s="3"/>
      <c r="C18" s="3"/>
      <c r="D18" s="185" t="s">
        <v>26</v>
      </c>
      <c r="E18" s="186"/>
      <c r="F18" s="187"/>
      <c r="G18" s="185" t="s">
        <v>27</v>
      </c>
      <c r="H18" s="186"/>
      <c r="I18" s="187"/>
      <c r="J18" s="179" t="s">
        <v>28</v>
      </c>
      <c r="K18" s="180"/>
      <c r="L18" s="181"/>
      <c r="M18" s="116"/>
      <c r="N18" s="116"/>
      <c r="O18" s="116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D18" s="72"/>
      <c r="AE18" s="72"/>
      <c r="AF18" s="72"/>
      <c r="AG18" s="72"/>
    </row>
    <row r="19" spans="1:33" ht="12.75">
      <c r="A19" s="3"/>
      <c r="C19" s="3" t="s">
        <v>29</v>
      </c>
      <c r="D19" s="182" t="s">
        <v>30</v>
      </c>
      <c r="E19" s="183"/>
      <c r="F19" s="184"/>
      <c r="G19" s="182" t="s">
        <v>46</v>
      </c>
      <c r="H19" s="183"/>
      <c r="I19" s="184"/>
      <c r="J19" s="182" t="s">
        <v>47</v>
      </c>
      <c r="K19" s="183"/>
      <c r="L19" s="184"/>
      <c r="M19" s="118"/>
      <c r="N19" s="118"/>
      <c r="O19" s="118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33"/>
      <c r="AB19" s="3"/>
      <c r="AF19" s="72"/>
      <c r="AG19" s="72"/>
    </row>
    <row r="20" spans="1:33" ht="12.75">
      <c r="A20" s="3"/>
      <c r="C20" s="3"/>
      <c r="D20" s="173" t="s">
        <v>31</v>
      </c>
      <c r="E20" s="174"/>
      <c r="F20" s="175"/>
      <c r="G20" s="173" t="s">
        <v>36</v>
      </c>
      <c r="H20" s="174"/>
      <c r="I20" s="175"/>
      <c r="J20" s="173" t="s">
        <v>48</v>
      </c>
      <c r="K20" s="174"/>
      <c r="L20" s="175"/>
      <c r="M20" s="118"/>
      <c r="N20" s="118"/>
      <c r="O20" s="118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33"/>
      <c r="AB20" s="3"/>
      <c r="AF20" s="72"/>
      <c r="AG20" s="72"/>
    </row>
    <row r="21" spans="1:33" ht="12.75">
      <c r="A21" s="3"/>
      <c r="C21" s="33"/>
      <c r="D21" s="119"/>
      <c r="E21" s="119"/>
      <c r="F21" s="119"/>
      <c r="G21" s="119"/>
      <c r="H21" s="119"/>
      <c r="I21" s="119"/>
      <c r="J21" s="119"/>
      <c r="K21" s="119"/>
      <c r="L21" s="119"/>
      <c r="M21" s="118"/>
      <c r="N21" s="118"/>
      <c r="O21" s="118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33"/>
      <c r="AB21" s="3"/>
      <c r="AF21" s="72"/>
      <c r="AG21" s="72"/>
    </row>
    <row r="22" spans="1:33" ht="12.75">
      <c r="A22" s="3"/>
      <c r="C22" s="33"/>
      <c r="D22" s="117"/>
      <c r="E22" s="117"/>
      <c r="F22" s="117"/>
      <c r="G22" s="117"/>
      <c r="H22" s="117"/>
      <c r="I22" s="117"/>
      <c r="J22" s="117"/>
      <c r="K22" s="117"/>
      <c r="L22" s="117"/>
      <c r="M22" s="118"/>
      <c r="N22" s="118"/>
      <c r="O22" s="118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33"/>
      <c r="AB22" s="3"/>
      <c r="AF22" s="72"/>
      <c r="AG22" s="72"/>
    </row>
    <row r="23" spans="1:33" ht="12.75">
      <c r="A23" s="3"/>
      <c r="C23" s="33"/>
      <c r="D23" s="117"/>
      <c r="E23" s="117"/>
      <c r="F23" s="117"/>
      <c r="G23" s="117"/>
      <c r="H23" s="117"/>
      <c r="I23" s="117"/>
      <c r="J23" s="117"/>
      <c r="K23" s="117"/>
      <c r="L23" s="117"/>
      <c r="M23" s="118"/>
      <c r="N23" s="118"/>
      <c r="O23" s="118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"/>
      <c r="AB23" s="3"/>
      <c r="AG23" s="72"/>
    </row>
    <row r="24" spans="1:33" ht="12.75">
      <c r="A24" s="3"/>
      <c r="C24" s="3"/>
      <c r="D24" s="117"/>
      <c r="E24" s="117"/>
      <c r="F24" s="117"/>
      <c r="G24" s="117"/>
      <c r="H24" s="117"/>
      <c r="I24" s="117"/>
      <c r="J24" s="117"/>
      <c r="K24" s="117"/>
      <c r="L24" s="117"/>
      <c r="M24" s="118"/>
      <c r="N24" s="118"/>
      <c r="O24" s="118"/>
      <c r="P24" s="33"/>
      <c r="Q24" s="33"/>
      <c r="R24" s="33"/>
      <c r="S24" s="33"/>
      <c r="T24" s="33"/>
      <c r="U24" s="3"/>
      <c r="V24" s="3"/>
      <c r="W24" s="3"/>
      <c r="X24" s="3"/>
      <c r="Y24" s="3"/>
      <c r="Z24" s="3"/>
      <c r="AA24" s="3"/>
      <c r="AB24" s="3"/>
      <c r="AG24" s="72"/>
    </row>
    <row r="25" spans="1:33" ht="12.75">
      <c r="A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71"/>
      <c r="P25" s="3"/>
      <c r="Q25" s="3"/>
      <c r="R25" s="3"/>
      <c r="S25" s="3"/>
      <c r="T25" s="3"/>
      <c r="U25" s="33"/>
      <c r="V25" s="33"/>
      <c r="W25" s="33"/>
      <c r="X25" s="3"/>
      <c r="Y25" s="3"/>
      <c r="Z25" s="3"/>
      <c r="AA25" s="3"/>
      <c r="AB25" s="3"/>
      <c r="AG25" s="72"/>
    </row>
    <row r="26" spans="12:23" ht="12.75"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</row>
    <row r="27" spans="31:32" ht="12.75">
      <c r="AE27" s="72"/>
      <c r="AF27" s="72"/>
    </row>
  </sheetData>
  <mergeCells count="29">
    <mergeCell ref="D20:F20"/>
    <mergeCell ref="P5:R5"/>
    <mergeCell ref="J18:L18"/>
    <mergeCell ref="J19:L19"/>
    <mergeCell ref="J20:L20"/>
    <mergeCell ref="G18:I18"/>
    <mergeCell ref="G19:I19"/>
    <mergeCell ref="G20:I20"/>
    <mergeCell ref="D19:F19"/>
    <mergeCell ref="D18:F18"/>
    <mergeCell ref="Z12:Z14"/>
    <mergeCell ref="Y15:Y17"/>
    <mergeCell ref="Z15:Z17"/>
    <mergeCell ref="L3:Z3"/>
    <mergeCell ref="Y12:Y14"/>
    <mergeCell ref="Z6:Z8"/>
    <mergeCell ref="Z9:Z11"/>
    <mergeCell ref="S5:U5"/>
    <mergeCell ref="V5:X5"/>
    <mergeCell ref="Y9:Y11"/>
    <mergeCell ref="B6:B8"/>
    <mergeCell ref="B9:B11"/>
    <mergeCell ref="B12:B14"/>
    <mergeCell ref="B15:B17"/>
    <mergeCell ref="Y6:Y8"/>
    <mergeCell ref="D5:F5"/>
    <mergeCell ref="G5:I5"/>
    <mergeCell ref="J5:L5"/>
    <mergeCell ref="M5:O5"/>
  </mergeCells>
  <printOptions/>
  <pageMargins left="0.1968503937007874" right="0.2362204724409449" top="0.7480314960629921" bottom="0.31496062992125984" header="0.9055118110236221" footer="0.5118110236220472"/>
  <pageSetup horizontalDpi="600" verticalDpi="600" orientation="landscape" paperSize="9" scale="105" r:id="rId2"/>
  <headerFooter alignWithMargins="0">
    <oddFooter>&amp;L&amp;"Space Age,Tučné"KADELDESIGN&amp;"Arial CE,Obyčejné" &amp;X®&amp;X,&amp;"Space Age,Obyčejné"&amp;8&amp;D&amp;RČESKÝ BADMINTONOVÝ SVAZ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workbookViewId="0" topLeftCell="A1">
      <selection activeCell="A1" sqref="A1"/>
    </sheetView>
  </sheetViews>
  <sheetFormatPr defaultColWidth="9.003906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1" ht="12.75"/>
    <row r="2" ht="12.75"/>
    <row r="3" ht="12.75"/>
    <row r="4" ht="12.75"/>
    <row r="5" ht="12.75"/>
    <row r="6" spans="1:19" ht="27" thickBot="1">
      <c r="A6" s="164" t="s">
        <v>0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</row>
    <row r="7" spans="1:19" ht="19.5" customHeight="1" thickBot="1">
      <c r="A7" s="37" t="s">
        <v>1</v>
      </c>
      <c r="B7" s="38"/>
      <c r="C7" s="39" t="s">
        <v>50</v>
      </c>
      <c r="D7" s="38"/>
      <c r="E7" s="38"/>
      <c r="F7" s="38"/>
      <c r="G7" s="38"/>
      <c r="H7" s="38"/>
      <c r="I7" s="38"/>
      <c r="J7" s="39"/>
      <c r="K7" s="39"/>
      <c r="L7" s="39"/>
      <c r="M7" s="38"/>
      <c r="N7" s="38"/>
      <c r="O7" s="38"/>
      <c r="P7" s="38"/>
      <c r="Q7" s="38"/>
      <c r="R7" s="38"/>
      <c r="S7" s="40"/>
    </row>
    <row r="8" spans="1:19" ht="19.5" customHeight="1" thickTop="1">
      <c r="A8" s="4" t="s">
        <v>3</v>
      </c>
      <c r="B8" s="5"/>
      <c r="C8" s="111" t="s">
        <v>190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41" t="s">
        <v>18</v>
      </c>
      <c r="Q8" s="42"/>
      <c r="R8" s="45" t="s">
        <v>51</v>
      </c>
      <c r="S8" s="8"/>
    </row>
    <row r="9" spans="1:19" ht="19.5" customHeight="1">
      <c r="A9" s="4" t="s">
        <v>4</v>
      </c>
      <c r="B9" s="9"/>
      <c r="C9" s="111" t="s">
        <v>66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43" t="s">
        <v>2</v>
      </c>
      <c r="Q9" s="9"/>
      <c r="R9" s="7" t="s">
        <v>35</v>
      </c>
      <c r="S9" s="8"/>
    </row>
    <row r="10" spans="1:19" ht="19.5" customHeight="1" thickBot="1">
      <c r="A10" s="10" t="s">
        <v>5</v>
      </c>
      <c r="B10" s="11"/>
      <c r="C10" s="112" t="s">
        <v>52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70" t="s">
        <v>163</v>
      </c>
      <c r="Q10" s="171"/>
      <c r="R10" s="171"/>
      <c r="S10" s="172"/>
    </row>
    <row r="11" spans="1:19" ht="24.75" customHeight="1">
      <c r="A11" s="14"/>
      <c r="B11" s="2" t="s">
        <v>6</v>
      </c>
      <c r="C11" s="2" t="s">
        <v>7</v>
      </c>
      <c r="D11" s="167" t="s">
        <v>8</v>
      </c>
      <c r="E11" s="168"/>
      <c r="F11" s="168"/>
      <c r="G11" s="168"/>
      <c r="H11" s="168"/>
      <c r="I11" s="168"/>
      <c r="J11" s="168"/>
      <c r="K11" s="168"/>
      <c r="L11" s="169"/>
      <c r="M11" s="165" t="s">
        <v>19</v>
      </c>
      <c r="N11" s="166"/>
      <c r="O11" s="165" t="s">
        <v>20</v>
      </c>
      <c r="P11" s="166"/>
      <c r="Q11" s="165" t="s">
        <v>21</v>
      </c>
      <c r="R11" s="166"/>
      <c r="S11" s="74" t="s">
        <v>9</v>
      </c>
    </row>
    <row r="12" spans="1:19" ht="9.75" customHeight="1" thickBot="1">
      <c r="A12" s="15"/>
      <c r="B12" s="16"/>
      <c r="C12" s="17"/>
      <c r="D12" s="75">
        <v>1</v>
      </c>
      <c r="E12" s="75"/>
      <c r="F12" s="75"/>
      <c r="G12" s="75">
        <v>2</v>
      </c>
      <c r="H12" s="75"/>
      <c r="I12" s="75"/>
      <c r="J12" s="75">
        <v>3</v>
      </c>
      <c r="K12" s="76"/>
      <c r="L12" s="77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120" t="s">
        <v>14</v>
      </c>
      <c r="B13" s="57" t="s">
        <v>79</v>
      </c>
      <c r="C13" s="58" t="s">
        <v>170</v>
      </c>
      <c r="D13" s="46">
        <v>21</v>
      </c>
      <c r="E13" s="48"/>
      <c r="F13" s="21">
        <v>15</v>
      </c>
      <c r="G13" s="46">
        <v>21</v>
      </c>
      <c r="H13" s="48"/>
      <c r="I13" s="21">
        <v>11</v>
      </c>
      <c r="J13" s="46"/>
      <c r="K13" s="48" t="s">
        <v>22</v>
      </c>
      <c r="L13" s="21"/>
      <c r="M13" s="51">
        <f aca="true" t="shared" si="0" ref="M13:M19">D13+G13+J13</f>
        <v>42</v>
      </c>
      <c r="N13" s="52">
        <f aca="true" t="shared" si="1" ref="N13:N19">F13+I13+L13</f>
        <v>26</v>
      </c>
      <c r="O13" s="25">
        <f aca="true" t="shared" si="2" ref="O13:O19">IF(D13&gt;F13,1,0)+IF(G13&gt;I13,1,0)+IF(J13&gt;L13,1,0)</f>
        <v>2</v>
      </c>
      <c r="P13" s="121">
        <f aca="true" t="shared" si="3" ref="P13:P19">IF(D13&lt;F13,1,0)+IF(G13&lt;I13,1,0)+IF(J13&lt;L13,1,0)</f>
        <v>0</v>
      </c>
      <c r="Q13" s="25">
        <f aca="true" t="shared" si="4" ref="Q13:Q19">IF(O13+P13&lt;2,0,IF(O13&gt;P13,1,0))</f>
        <v>1</v>
      </c>
      <c r="R13" s="121">
        <f aca="true" t="shared" si="5" ref="R13:R19">IF(O13+P13&lt;2,0,IF(O13&lt;P13,1,0))</f>
        <v>0</v>
      </c>
      <c r="S13" s="23"/>
    </row>
    <row r="14" spans="1:19" ht="30" customHeight="1">
      <c r="A14" s="73" t="s">
        <v>38</v>
      </c>
      <c r="B14" s="57" t="s">
        <v>165</v>
      </c>
      <c r="C14" s="58" t="s">
        <v>146</v>
      </c>
      <c r="D14" s="46">
        <v>22</v>
      </c>
      <c r="E14" s="46"/>
      <c r="F14" s="21">
        <v>24</v>
      </c>
      <c r="G14" s="46">
        <v>21</v>
      </c>
      <c r="H14" s="46"/>
      <c r="I14" s="21">
        <v>6</v>
      </c>
      <c r="J14" s="46">
        <v>21</v>
      </c>
      <c r="K14" s="46" t="s">
        <v>22</v>
      </c>
      <c r="L14" s="21">
        <v>11</v>
      </c>
      <c r="M14" s="51">
        <f t="shared" si="0"/>
        <v>64</v>
      </c>
      <c r="N14" s="52">
        <f t="shared" si="1"/>
        <v>41</v>
      </c>
      <c r="O14" s="123">
        <f t="shared" si="2"/>
        <v>2</v>
      </c>
      <c r="P14" s="124">
        <f t="shared" si="3"/>
        <v>1</v>
      </c>
      <c r="Q14" s="125">
        <f t="shared" si="4"/>
        <v>1</v>
      </c>
      <c r="R14" s="124">
        <f t="shared" si="5"/>
        <v>0</v>
      </c>
      <c r="S14" s="23"/>
    </row>
    <row r="15" spans="1:19" ht="30" customHeight="1">
      <c r="A15" s="73" t="s">
        <v>37</v>
      </c>
      <c r="B15" s="57" t="s">
        <v>81</v>
      </c>
      <c r="C15" s="58" t="s">
        <v>171</v>
      </c>
      <c r="D15" s="46">
        <v>13</v>
      </c>
      <c r="E15" s="46"/>
      <c r="F15" s="21">
        <v>21</v>
      </c>
      <c r="G15" s="46">
        <v>21</v>
      </c>
      <c r="H15" s="46"/>
      <c r="I15" s="21">
        <v>18</v>
      </c>
      <c r="J15" s="46">
        <v>16</v>
      </c>
      <c r="K15" s="46" t="s">
        <v>22</v>
      </c>
      <c r="L15" s="21">
        <v>21</v>
      </c>
      <c r="M15" s="51">
        <f t="shared" si="0"/>
        <v>50</v>
      </c>
      <c r="N15" s="52">
        <f t="shared" si="1"/>
        <v>60</v>
      </c>
      <c r="O15" s="123">
        <f t="shared" si="2"/>
        <v>1</v>
      </c>
      <c r="P15" s="124">
        <f t="shared" si="3"/>
        <v>2</v>
      </c>
      <c r="Q15" s="125">
        <f t="shared" si="4"/>
        <v>0</v>
      </c>
      <c r="R15" s="124">
        <f t="shared" si="5"/>
        <v>1</v>
      </c>
      <c r="S15" s="23"/>
    </row>
    <row r="16" spans="1:19" ht="30" customHeight="1">
      <c r="A16" s="73" t="s">
        <v>40</v>
      </c>
      <c r="B16" s="9" t="s">
        <v>83</v>
      </c>
      <c r="C16" s="9" t="s">
        <v>110</v>
      </c>
      <c r="D16" s="46">
        <v>21</v>
      </c>
      <c r="E16" s="46"/>
      <c r="F16" s="21">
        <v>15</v>
      </c>
      <c r="G16" s="46">
        <v>21</v>
      </c>
      <c r="H16" s="46"/>
      <c r="I16" s="21">
        <v>17</v>
      </c>
      <c r="J16" s="46"/>
      <c r="K16" s="46" t="s">
        <v>22</v>
      </c>
      <c r="L16" s="21"/>
      <c r="M16" s="51">
        <f t="shared" si="0"/>
        <v>42</v>
      </c>
      <c r="N16" s="52">
        <f t="shared" si="1"/>
        <v>32</v>
      </c>
      <c r="O16" s="123">
        <f t="shared" si="2"/>
        <v>2</v>
      </c>
      <c r="P16" s="124">
        <f t="shared" si="3"/>
        <v>0</v>
      </c>
      <c r="Q16" s="125">
        <f t="shared" si="4"/>
        <v>1</v>
      </c>
      <c r="R16" s="124">
        <f t="shared" si="5"/>
        <v>0</v>
      </c>
      <c r="S16" s="23"/>
    </row>
    <row r="17" spans="1:19" ht="30" customHeight="1">
      <c r="A17" s="73" t="s">
        <v>41</v>
      </c>
      <c r="B17" s="9" t="s">
        <v>166</v>
      </c>
      <c r="C17" s="9" t="s">
        <v>111</v>
      </c>
      <c r="D17" s="46">
        <v>21</v>
      </c>
      <c r="E17" s="46"/>
      <c r="F17" s="21">
        <v>5</v>
      </c>
      <c r="G17" s="46">
        <v>21</v>
      </c>
      <c r="H17" s="46"/>
      <c r="I17" s="21">
        <v>11</v>
      </c>
      <c r="J17" s="46"/>
      <c r="K17" s="46" t="s">
        <v>22</v>
      </c>
      <c r="L17" s="21"/>
      <c r="M17" s="51">
        <f t="shared" si="0"/>
        <v>42</v>
      </c>
      <c r="N17" s="52">
        <f t="shared" si="1"/>
        <v>16</v>
      </c>
      <c r="O17" s="123">
        <f t="shared" si="2"/>
        <v>2</v>
      </c>
      <c r="P17" s="124">
        <f t="shared" si="3"/>
        <v>0</v>
      </c>
      <c r="Q17" s="125">
        <f t="shared" si="4"/>
        <v>1</v>
      </c>
      <c r="R17" s="124">
        <f t="shared" si="5"/>
        <v>0</v>
      </c>
      <c r="S17" s="23"/>
    </row>
    <row r="18" spans="1:19" ht="30" customHeight="1">
      <c r="A18" s="73" t="s">
        <v>42</v>
      </c>
      <c r="B18" s="9" t="s">
        <v>84</v>
      </c>
      <c r="C18" s="9" t="s">
        <v>172</v>
      </c>
      <c r="D18" s="46">
        <v>20</v>
      </c>
      <c r="E18" s="46"/>
      <c r="F18" s="21">
        <v>22</v>
      </c>
      <c r="G18" s="46">
        <v>10</v>
      </c>
      <c r="H18" s="46"/>
      <c r="I18" s="21">
        <v>21</v>
      </c>
      <c r="J18" s="46"/>
      <c r="K18" s="46" t="s">
        <v>22</v>
      </c>
      <c r="L18" s="21"/>
      <c r="M18" s="51">
        <f t="shared" si="0"/>
        <v>30</v>
      </c>
      <c r="N18" s="52">
        <f t="shared" si="1"/>
        <v>43</v>
      </c>
      <c r="O18" s="123">
        <f t="shared" si="2"/>
        <v>0</v>
      </c>
      <c r="P18" s="124">
        <f t="shared" si="3"/>
        <v>2</v>
      </c>
      <c r="Q18" s="125">
        <f t="shared" si="4"/>
        <v>0</v>
      </c>
      <c r="R18" s="124">
        <f t="shared" si="5"/>
        <v>1</v>
      </c>
      <c r="S18" s="23"/>
    </row>
    <row r="19" spans="1:19" ht="30" customHeight="1" thickBot="1">
      <c r="A19" s="73" t="s">
        <v>43</v>
      </c>
      <c r="B19" s="59" t="s">
        <v>85</v>
      </c>
      <c r="C19" s="59" t="s">
        <v>113</v>
      </c>
      <c r="D19" s="47">
        <v>21</v>
      </c>
      <c r="E19" s="49"/>
      <c r="F19" s="24">
        <v>14</v>
      </c>
      <c r="G19" s="47">
        <v>21</v>
      </c>
      <c r="H19" s="49"/>
      <c r="I19" s="24">
        <v>16</v>
      </c>
      <c r="J19" s="47"/>
      <c r="K19" s="49" t="s">
        <v>22</v>
      </c>
      <c r="L19" s="24"/>
      <c r="M19" s="51">
        <f t="shared" si="0"/>
        <v>42</v>
      </c>
      <c r="N19" s="52">
        <f t="shared" si="1"/>
        <v>30</v>
      </c>
      <c r="O19" s="22">
        <f t="shared" si="2"/>
        <v>2</v>
      </c>
      <c r="P19" s="122">
        <f t="shared" si="3"/>
        <v>0</v>
      </c>
      <c r="Q19" s="22">
        <f t="shared" si="4"/>
        <v>1</v>
      </c>
      <c r="R19" s="122">
        <f t="shared" si="5"/>
        <v>0</v>
      </c>
      <c r="S19" s="26"/>
    </row>
    <row r="20" spans="1:19" ht="34.5" customHeight="1" thickBot="1">
      <c r="A20" s="50" t="s">
        <v>10</v>
      </c>
      <c r="B20" s="60" t="str">
        <f>C8</f>
        <v>SBC STŘEDOČESKÉHO KRAJE </v>
      </c>
      <c r="C20" s="30"/>
      <c r="D20" s="36"/>
      <c r="E20" s="36"/>
      <c r="F20" s="36"/>
      <c r="G20" s="36"/>
      <c r="H20" s="36"/>
      <c r="I20" s="36"/>
      <c r="J20" s="36"/>
      <c r="K20" s="36"/>
      <c r="L20" s="44"/>
      <c r="M20" s="53">
        <f aca="true" t="shared" si="6" ref="M20:R20">SUM(M13:M19)</f>
        <v>312</v>
      </c>
      <c r="N20" s="54">
        <f t="shared" si="6"/>
        <v>248</v>
      </c>
      <c r="O20" s="53">
        <f t="shared" si="6"/>
        <v>11</v>
      </c>
      <c r="P20" s="55">
        <f t="shared" si="6"/>
        <v>5</v>
      </c>
      <c r="Q20" s="53">
        <f t="shared" si="6"/>
        <v>5</v>
      </c>
      <c r="R20" s="54">
        <f t="shared" si="6"/>
        <v>2</v>
      </c>
      <c r="S20" s="1"/>
    </row>
    <row r="21" spans="4:19" ht="15"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8" t="s">
        <v>11</v>
      </c>
    </row>
    <row r="22" ht="12.75">
      <c r="A22" s="31" t="s">
        <v>12</v>
      </c>
    </row>
    <row r="23" ht="12.75"/>
    <row r="24" spans="1:2" ht="19.5" customHeight="1">
      <c r="A24" s="32" t="s">
        <v>13</v>
      </c>
      <c r="B24" s="3" t="s">
        <v>15</v>
      </c>
    </row>
    <row r="25" spans="1:2" ht="19.5" customHeight="1">
      <c r="A25" s="29"/>
      <c r="B25" s="3" t="s">
        <v>15</v>
      </c>
    </row>
    <row r="26" ht="12.75"/>
    <row r="27" spans="1:20" ht="12.75">
      <c r="A27" s="34" t="s">
        <v>16</v>
      </c>
      <c r="C27" s="33"/>
      <c r="D27" s="34" t="s">
        <v>17</v>
      </c>
      <c r="E27" s="34"/>
      <c r="F27" s="3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</row>
    <row r="28" spans="1:20" ht="12.75">
      <c r="A28" s="3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spans="1:20" ht="12.75">
      <c r="A29" s="3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spans="1:20" ht="12.75">
      <c r="A30" s="3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</row>
    <row r="31" spans="1:20" ht="12.75">
      <c r="A31" s="34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</row>
    <row r="32" spans="1:20" ht="12.75">
      <c r="A32" s="35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</row>
  </sheetData>
  <mergeCells count="6">
    <mergeCell ref="A6:S6"/>
    <mergeCell ref="M11:N11"/>
    <mergeCell ref="O11:P11"/>
    <mergeCell ref="Q11:R11"/>
    <mergeCell ref="D11:L11"/>
    <mergeCell ref="P10:S10"/>
  </mergeCells>
  <printOptions horizontalCentered="1"/>
  <pageMargins left="0" right="0" top="0.36" bottom="0.3937007874015748" header="0.24" footer="0.3937007874015748"/>
  <pageSetup fitToHeight="1" fitToWidth="1" horizontalDpi="600" verticalDpi="600" orientation="landscape" paperSize="9" scale="96" r:id="rId2"/>
  <headerFooter alignWithMargins="0">
    <oddFooter>&amp;L&amp;"Space Age,Tučné"&amp;12KADELDESIGN&amp;"Symbol,Obyčejné"&amp;XŇ&amp;"BrushScript BT,Obyčejné"&amp;X,&amp;"Space Age,Obyčejné"&amp;10&amp;D&amp;R&amp;"Arial CE,Tučné"Český badmintonový svaz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workbookViewId="0" topLeftCell="A1">
      <selection activeCell="A1" sqref="A1"/>
    </sheetView>
  </sheetViews>
  <sheetFormatPr defaultColWidth="9.003906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1" ht="12.75"/>
    <row r="2" ht="12.75"/>
    <row r="3" ht="12.75"/>
    <row r="4" ht="12.75"/>
    <row r="5" ht="12.75"/>
    <row r="6" spans="1:19" ht="27" thickBot="1">
      <c r="A6" s="164" t="s">
        <v>0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</row>
    <row r="7" spans="1:19" ht="19.5" customHeight="1" thickBot="1">
      <c r="A7" s="37" t="s">
        <v>1</v>
      </c>
      <c r="B7" s="38"/>
      <c r="C7" s="39" t="s">
        <v>50</v>
      </c>
      <c r="D7" s="38"/>
      <c r="E7" s="38"/>
      <c r="F7" s="38"/>
      <c r="G7" s="38"/>
      <c r="H7" s="38"/>
      <c r="I7" s="38"/>
      <c r="J7" s="39"/>
      <c r="K7" s="39"/>
      <c r="L7" s="39"/>
      <c r="M7" s="38"/>
      <c r="N7" s="38"/>
      <c r="O7" s="38"/>
      <c r="P7" s="38"/>
      <c r="Q7" s="38"/>
      <c r="R7" s="38"/>
      <c r="S7" s="40"/>
    </row>
    <row r="8" spans="1:19" ht="19.5" customHeight="1" thickTop="1">
      <c r="A8" s="4" t="s">
        <v>3</v>
      </c>
      <c r="B8" s="5"/>
      <c r="C8" s="110" t="s">
        <v>67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41" t="s">
        <v>18</v>
      </c>
      <c r="Q8" s="42"/>
      <c r="R8" s="45" t="s">
        <v>51</v>
      </c>
      <c r="S8" s="8"/>
    </row>
    <row r="9" spans="1:19" ht="19.5" customHeight="1">
      <c r="A9" s="4" t="s">
        <v>4</v>
      </c>
      <c r="B9" s="9"/>
      <c r="C9" s="111" t="s">
        <v>65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43" t="s">
        <v>2</v>
      </c>
      <c r="Q9" s="9"/>
      <c r="R9" s="7" t="s">
        <v>35</v>
      </c>
      <c r="S9" s="8"/>
    </row>
    <row r="10" spans="1:19" ht="19.5" customHeight="1" thickBot="1">
      <c r="A10" s="10" t="s">
        <v>5</v>
      </c>
      <c r="B10" s="11"/>
      <c r="C10" s="112" t="s">
        <v>52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70" t="s">
        <v>163</v>
      </c>
      <c r="Q10" s="171"/>
      <c r="R10" s="171"/>
      <c r="S10" s="172"/>
    </row>
    <row r="11" spans="1:19" ht="24.75" customHeight="1">
      <c r="A11" s="14"/>
      <c r="B11" s="2" t="s">
        <v>6</v>
      </c>
      <c r="C11" s="2" t="s">
        <v>7</v>
      </c>
      <c r="D11" s="167" t="s">
        <v>8</v>
      </c>
      <c r="E11" s="168"/>
      <c r="F11" s="168"/>
      <c r="G11" s="168"/>
      <c r="H11" s="168"/>
      <c r="I11" s="168"/>
      <c r="J11" s="168"/>
      <c r="K11" s="168"/>
      <c r="L11" s="169"/>
      <c r="M11" s="165" t="s">
        <v>19</v>
      </c>
      <c r="N11" s="166"/>
      <c r="O11" s="165" t="s">
        <v>20</v>
      </c>
      <c r="P11" s="166"/>
      <c r="Q11" s="165" t="s">
        <v>21</v>
      </c>
      <c r="R11" s="166"/>
      <c r="S11" s="74" t="s">
        <v>9</v>
      </c>
    </row>
    <row r="12" spans="1:19" ht="9.75" customHeight="1" thickBot="1">
      <c r="A12" s="15"/>
      <c r="B12" s="16"/>
      <c r="C12" s="17"/>
      <c r="D12" s="75">
        <v>1</v>
      </c>
      <c r="E12" s="75"/>
      <c r="F12" s="75"/>
      <c r="G12" s="75">
        <v>2</v>
      </c>
      <c r="H12" s="75"/>
      <c r="I12" s="75"/>
      <c r="J12" s="75">
        <v>3</v>
      </c>
      <c r="K12" s="76"/>
      <c r="L12" s="77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120" t="s">
        <v>14</v>
      </c>
      <c r="B13" s="57" t="s">
        <v>186</v>
      </c>
      <c r="C13" s="58" t="s">
        <v>173</v>
      </c>
      <c r="D13" s="46">
        <v>21</v>
      </c>
      <c r="E13" s="48" t="s">
        <v>22</v>
      </c>
      <c r="F13" s="21">
        <v>11</v>
      </c>
      <c r="G13" s="46">
        <v>21</v>
      </c>
      <c r="H13" s="48" t="s">
        <v>22</v>
      </c>
      <c r="I13" s="21">
        <v>14</v>
      </c>
      <c r="J13" s="46"/>
      <c r="K13" s="48" t="s">
        <v>22</v>
      </c>
      <c r="L13" s="21"/>
      <c r="M13" s="51">
        <f aca="true" t="shared" si="0" ref="M13:M19">D13+G13+J13</f>
        <v>42</v>
      </c>
      <c r="N13" s="52">
        <f aca="true" t="shared" si="1" ref="N13:N19">F13+I13+L13</f>
        <v>25</v>
      </c>
      <c r="O13" s="25">
        <f aca="true" t="shared" si="2" ref="O13:O19">IF(D13&gt;F13,1,0)+IF(G13&gt;I13,1,0)+IF(J13&gt;L13,1,0)</f>
        <v>2</v>
      </c>
      <c r="P13" s="121">
        <f aca="true" t="shared" si="3" ref="P13:P19">IF(D13&lt;F13,1,0)+IF(G13&lt;I13,1,0)+IF(J13&lt;L13,1,0)</f>
        <v>0</v>
      </c>
      <c r="Q13" s="25">
        <f aca="true" t="shared" si="4" ref="Q13:Q19">IF(O13+P13&lt;2,0,IF(O13&gt;P13,1,0))</f>
        <v>1</v>
      </c>
      <c r="R13" s="121">
        <f aca="true" t="shared" si="5" ref="R13:R19">IF(O13+P13&lt;2,0,IF(O13&lt;P13,1,0))</f>
        <v>0</v>
      </c>
      <c r="S13" s="23"/>
    </row>
    <row r="14" spans="1:19" ht="30" customHeight="1">
      <c r="A14" s="73" t="s">
        <v>38</v>
      </c>
      <c r="B14" s="57" t="s">
        <v>187</v>
      </c>
      <c r="C14" s="58" t="s">
        <v>87</v>
      </c>
      <c r="D14" s="46">
        <v>9</v>
      </c>
      <c r="E14" s="46" t="s">
        <v>22</v>
      </c>
      <c r="F14" s="21">
        <v>21</v>
      </c>
      <c r="G14" s="46">
        <v>8</v>
      </c>
      <c r="H14" s="46" t="s">
        <v>22</v>
      </c>
      <c r="I14" s="21">
        <v>21</v>
      </c>
      <c r="J14" s="46"/>
      <c r="K14" s="46" t="s">
        <v>22</v>
      </c>
      <c r="L14" s="21"/>
      <c r="M14" s="51">
        <f t="shared" si="0"/>
        <v>17</v>
      </c>
      <c r="N14" s="52">
        <f t="shared" si="1"/>
        <v>42</v>
      </c>
      <c r="O14" s="123">
        <f t="shared" si="2"/>
        <v>0</v>
      </c>
      <c r="P14" s="124">
        <f t="shared" si="3"/>
        <v>2</v>
      </c>
      <c r="Q14" s="125">
        <f t="shared" si="4"/>
        <v>0</v>
      </c>
      <c r="R14" s="124">
        <f t="shared" si="5"/>
        <v>1</v>
      </c>
      <c r="S14" s="23"/>
    </row>
    <row r="15" spans="1:19" ht="30" customHeight="1">
      <c r="A15" s="73" t="s">
        <v>37</v>
      </c>
      <c r="B15" s="57" t="s">
        <v>158</v>
      </c>
      <c r="C15" s="58" t="s">
        <v>174</v>
      </c>
      <c r="D15" s="46">
        <v>18</v>
      </c>
      <c r="E15" s="46" t="s">
        <v>22</v>
      </c>
      <c r="F15" s="21">
        <v>21</v>
      </c>
      <c r="G15" s="46">
        <v>21</v>
      </c>
      <c r="H15" s="46" t="s">
        <v>22</v>
      </c>
      <c r="I15" s="21">
        <v>17</v>
      </c>
      <c r="J15" s="46">
        <v>19</v>
      </c>
      <c r="K15" s="46" t="s">
        <v>22</v>
      </c>
      <c r="L15" s="21">
        <v>21</v>
      </c>
      <c r="M15" s="51">
        <f t="shared" si="0"/>
        <v>58</v>
      </c>
      <c r="N15" s="52">
        <f t="shared" si="1"/>
        <v>59</v>
      </c>
      <c r="O15" s="123">
        <f t="shared" si="2"/>
        <v>1</v>
      </c>
      <c r="P15" s="124">
        <f t="shared" si="3"/>
        <v>2</v>
      </c>
      <c r="Q15" s="125">
        <f t="shared" si="4"/>
        <v>0</v>
      </c>
      <c r="R15" s="124">
        <f t="shared" si="5"/>
        <v>1</v>
      </c>
      <c r="S15" s="23"/>
    </row>
    <row r="16" spans="1:19" ht="30" customHeight="1">
      <c r="A16" s="73" t="s">
        <v>40</v>
      </c>
      <c r="B16" s="9" t="s">
        <v>159</v>
      </c>
      <c r="C16" s="9" t="s">
        <v>175</v>
      </c>
      <c r="D16" s="46">
        <v>7</v>
      </c>
      <c r="E16" s="46" t="s">
        <v>22</v>
      </c>
      <c r="F16" s="21">
        <v>21</v>
      </c>
      <c r="G16" s="46">
        <v>11</v>
      </c>
      <c r="H16" s="46" t="s">
        <v>22</v>
      </c>
      <c r="I16" s="21">
        <v>21</v>
      </c>
      <c r="J16" s="46"/>
      <c r="K16" s="46" t="s">
        <v>22</v>
      </c>
      <c r="L16" s="21"/>
      <c r="M16" s="51">
        <f t="shared" si="0"/>
        <v>18</v>
      </c>
      <c r="N16" s="52">
        <f t="shared" si="1"/>
        <v>42</v>
      </c>
      <c r="O16" s="123">
        <f t="shared" si="2"/>
        <v>0</v>
      </c>
      <c r="P16" s="124">
        <f t="shared" si="3"/>
        <v>2</v>
      </c>
      <c r="Q16" s="125">
        <f t="shared" si="4"/>
        <v>0</v>
      </c>
      <c r="R16" s="124">
        <f t="shared" si="5"/>
        <v>1</v>
      </c>
      <c r="S16" s="23"/>
    </row>
    <row r="17" spans="1:19" ht="30" customHeight="1">
      <c r="A17" s="73" t="s">
        <v>41</v>
      </c>
      <c r="B17" s="9" t="s">
        <v>75</v>
      </c>
      <c r="C17" s="9" t="s">
        <v>153</v>
      </c>
      <c r="D17" s="46">
        <v>8</v>
      </c>
      <c r="E17" s="46" t="s">
        <v>22</v>
      </c>
      <c r="F17" s="21">
        <v>21</v>
      </c>
      <c r="G17" s="46">
        <v>6</v>
      </c>
      <c r="H17" s="46" t="s">
        <v>22</v>
      </c>
      <c r="I17" s="21">
        <v>21</v>
      </c>
      <c r="J17" s="46"/>
      <c r="K17" s="46" t="s">
        <v>22</v>
      </c>
      <c r="L17" s="21"/>
      <c r="M17" s="51">
        <f t="shared" si="0"/>
        <v>14</v>
      </c>
      <c r="N17" s="52">
        <f t="shared" si="1"/>
        <v>42</v>
      </c>
      <c r="O17" s="123">
        <f t="shared" si="2"/>
        <v>0</v>
      </c>
      <c r="P17" s="124">
        <f t="shared" si="3"/>
        <v>2</v>
      </c>
      <c r="Q17" s="125">
        <f t="shared" si="4"/>
        <v>0</v>
      </c>
      <c r="R17" s="124">
        <f t="shared" si="5"/>
        <v>1</v>
      </c>
      <c r="S17" s="23"/>
    </row>
    <row r="18" spans="1:19" ht="30" customHeight="1">
      <c r="A18" s="73" t="s">
        <v>42</v>
      </c>
      <c r="B18" s="9" t="s">
        <v>77</v>
      </c>
      <c r="C18" s="9" t="s">
        <v>154</v>
      </c>
      <c r="D18" s="46">
        <v>15</v>
      </c>
      <c r="E18" s="46" t="s">
        <v>22</v>
      </c>
      <c r="F18" s="21">
        <v>21</v>
      </c>
      <c r="G18" s="46">
        <v>11</v>
      </c>
      <c r="H18" s="46" t="s">
        <v>22</v>
      </c>
      <c r="I18" s="21">
        <v>21</v>
      </c>
      <c r="J18" s="46"/>
      <c r="K18" s="46" t="s">
        <v>22</v>
      </c>
      <c r="L18" s="21"/>
      <c r="M18" s="51">
        <f t="shared" si="0"/>
        <v>26</v>
      </c>
      <c r="N18" s="52">
        <f t="shared" si="1"/>
        <v>42</v>
      </c>
      <c r="O18" s="123">
        <f t="shared" si="2"/>
        <v>0</v>
      </c>
      <c r="P18" s="124">
        <f t="shared" si="3"/>
        <v>2</v>
      </c>
      <c r="Q18" s="125">
        <f t="shared" si="4"/>
        <v>0</v>
      </c>
      <c r="R18" s="124">
        <f t="shared" si="5"/>
        <v>1</v>
      </c>
      <c r="S18" s="23"/>
    </row>
    <row r="19" spans="1:19" ht="30" customHeight="1" thickBot="1">
      <c r="A19" s="73" t="s">
        <v>43</v>
      </c>
      <c r="B19" s="59" t="s">
        <v>188</v>
      </c>
      <c r="C19" s="59" t="s">
        <v>176</v>
      </c>
      <c r="D19" s="47">
        <v>20</v>
      </c>
      <c r="E19" s="49" t="s">
        <v>22</v>
      </c>
      <c r="F19" s="24">
        <v>22</v>
      </c>
      <c r="G19" s="47">
        <v>14</v>
      </c>
      <c r="H19" s="49" t="s">
        <v>22</v>
      </c>
      <c r="I19" s="24">
        <v>21</v>
      </c>
      <c r="J19" s="47"/>
      <c r="K19" s="49" t="s">
        <v>22</v>
      </c>
      <c r="L19" s="24"/>
      <c r="M19" s="51">
        <f t="shared" si="0"/>
        <v>34</v>
      </c>
      <c r="N19" s="52">
        <f t="shared" si="1"/>
        <v>43</v>
      </c>
      <c r="O19" s="22">
        <f t="shared" si="2"/>
        <v>0</v>
      </c>
      <c r="P19" s="122">
        <f t="shared" si="3"/>
        <v>2</v>
      </c>
      <c r="Q19" s="22">
        <f t="shared" si="4"/>
        <v>0</v>
      </c>
      <c r="R19" s="122">
        <f t="shared" si="5"/>
        <v>1</v>
      </c>
      <c r="S19" s="26"/>
    </row>
    <row r="20" spans="1:19" ht="34.5" customHeight="1" thickBot="1">
      <c r="A20" s="50" t="s">
        <v>10</v>
      </c>
      <c r="B20" s="60" t="str">
        <f>C9</f>
        <v>ZÁPADNÍ ČECHY</v>
      </c>
      <c r="C20" s="30"/>
      <c r="D20" s="36"/>
      <c r="E20" s="36"/>
      <c r="F20" s="36"/>
      <c r="G20" s="36"/>
      <c r="H20" s="36"/>
      <c r="I20" s="36"/>
      <c r="J20" s="36"/>
      <c r="K20" s="36"/>
      <c r="L20" s="44"/>
      <c r="M20" s="53">
        <f aca="true" t="shared" si="6" ref="M20:R20">SUM(M13:M19)</f>
        <v>209</v>
      </c>
      <c r="N20" s="54">
        <f t="shared" si="6"/>
        <v>295</v>
      </c>
      <c r="O20" s="53">
        <f t="shared" si="6"/>
        <v>3</v>
      </c>
      <c r="P20" s="55">
        <f t="shared" si="6"/>
        <v>12</v>
      </c>
      <c r="Q20" s="53">
        <f t="shared" si="6"/>
        <v>1</v>
      </c>
      <c r="R20" s="54">
        <f t="shared" si="6"/>
        <v>6</v>
      </c>
      <c r="S20" s="1"/>
    </row>
    <row r="21" spans="4:19" ht="15"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8" t="s">
        <v>11</v>
      </c>
    </row>
    <row r="22" ht="12.75">
      <c r="A22" s="31" t="s">
        <v>12</v>
      </c>
    </row>
    <row r="23" ht="12.75"/>
    <row r="24" spans="1:2" ht="19.5" customHeight="1">
      <c r="A24" s="32" t="s">
        <v>13</v>
      </c>
      <c r="B24" s="3" t="s">
        <v>15</v>
      </c>
    </row>
    <row r="25" spans="1:2" ht="19.5" customHeight="1">
      <c r="A25" s="29"/>
      <c r="B25" s="3" t="s">
        <v>15</v>
      </c>
    </row>
    <row r="26" ht="12.75"/>
    <row r="27" spans="1:20" ht="12.75">
      <c r="A27" s="34" t="s">
        <v>16</v>
      </c>
      <c r="C27" s="33"/>
      <c r="D27" s="34" t="s">
        <v>17</v>
      </c>
      <c r="E27" s="34"/>
      <c r="F27" s="3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</row>
    <row r="28" spans="1:20" ht="12.75">
      <c r="A28" s="3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spans="1:20" ht="12.75">
      <c r="A29" s="3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spans="1:20" ht="12.75">
      <c r="A30" s="3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</row>
    <row r="31" spans="1:20" ht="12.75">
      <c r="A31" s="34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</row>
    <row r="32" spans="1:20" ht="12.75">
      <c r="A32" s="35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</row>
  </sheetData>
  <mergeCells count="6">
    <mergeCell ref="A6:S6"/>
    <mergeCell ref="M11:N11"/>
    <mergeCell ref="O11:P11"/>
    <mergeCell ref="Q11:R11"/>
    <mergeCell ref="D11:L11"/>
    <mergeCell ref="P10:S10"/>
  </mergeCells>
  <printOptions horizontalCentered="1"/>
  <pageMargins left="0" right="0" top="0.36" bottom="0.3937007874015748" header="0.24" footer="0.3937007874015748"/>
  <pageSetup fitToHeight="1" fitToWidth="1" horizontalDpi="600" verticalDpi="600" orientation="landscape" paperSize="9" scale="96" r:id="rId2"/>
  <headerFooter alignWithMargins="0">
    <oddFooter>&amp;L&amp;"Space Age,Tučné"&amp;12KADELDESIGN&amp;"Symbol,Obyčejné"&amp;XŇ&amp;"BrushScript BT,Obyčejné"&amp;X,&amp;"Space Age,Obyčejné"&amp;10&amp;D&amp;R&amp;"Arial CE,Tučné"Český badmintonový svaz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workbookViewId="0" topLeftCell="A1">
      <selection activeCell="A1" sqref="A1"/>
    </sheetView>
  </sheetViews>
  <sheetFormatPr defaultColWidth="9.003906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1" ht="12.75"/>
    <row r="2" ht="12.75"/>
    <row r="3" ht="12.75"/>
    <row r="4" ht="12.75"/>
    <row r="5" ht="12.75"/>
    <row r="6" spans="1:19" ht="27" thickBot="1">
      <c r="A6" s="164" t="s">
        <v>0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</row>
    <row r="7" spans="1:19" ht="19.5" customHeight="1" thickBot="1">
      <c r="A7" s="37" t="s">
        <v>1</v>
      </c>
      <c r="B7" s="38"/>
      <c r="C7" s="39" t="s">
        <v>50</v>
      </c>
      <c r="D7" s="38"/>
      <c r="E7" s="38"/>
      <c r="F7" s="38"/>
      <c r="G7" s="38"/>
      <c r="H7" s="38"/>
      <c r="I7" s="38"/>
      <c r="J7" s="39"/>
      <c r="K7" s="39"/>
      <c r="L7" s="39"/>
      <c r="M7" s="38"/>
      <c r="N7" s="38"/>
      <c r="O7" s="38"/>
      <c r="P7" s="38"/>
      <c r="Q7" s="38"/>
      <c r="R7" s="38"/>
      <c r="S7" s="40"/>
    </row>
    <row r="8" spans="1:19" ht="19.5" customHeight="1" thickTop="1">
      <c r="A8" s="4" t="s">
        <v>3</v>
      </c>
      <c r="B8" s="5"/>
      <c r="C8" s="110" t="s">
        <v>71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41" t="s">
        <v>18</v>
      </c>
      <c r="Q8" s="42"/>
      <c r="R8" s="45" t="s">
        <v>51</v>
      </c>
      <c r="S8" s="8"/>
    </row>
    <row r="9" spans="1:19" ht="19.5" customHeight="1">
      <c r="A9" s="4" t="s">
        <v>4</v>
      </c>
      <c r="B9" s="9"/>
      <c r="C9" s="111" t="s">
        <v>69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43" t="s">
        <v>2</v>
      </c>
      <c r="Q9" s="9"/>
      <c r="R9" s="7" t="s">
        <v>35</v>
      </c>
      <c r="S9" s="8"/>
    </row>
    <row r="10" spans="1:19" ht="19.5" customHeight="1" thickBot="1">
      <c r="A10" s="10" t="s">
        <v>5</v>
      </c>
      <c r="B10" s="11"/>
      <c r="C10" s="112" t="s">
        <v>52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70" t="s">
        <v>164</v>
      </c>
      <c r="Q10" s="171"/>
      <c r="R10" s="171"/>
      <c r="S10" s="172"/>
    </row>
    <row r="11" spans="1:19" ht="24.75" customHeight="1">
      <c r="A11" s="14"/>
      <c r="B11" s="2" t="s">
        <v>6</v>
      </c>
      <c r="C11" s="2" t="s">
        <v>7</v>
      </c>
      <c r="D11" s="167" t="s">
        <v>8</v>
      </c>
      <c r="E11" s="168"/>
      <c r="F11" s="168"/>
      <c r="G11" s="168"/>
      <c r="H11" s="168"/>
      <c r="I11" s="168"/>
      <c r="J11" s="168"/>
      <c r="K11" s="168"/>
      <c r="L11" s="169"/>
      <c r="M11" s="165" t="s">
        <v>19</v>
      </c>
      <c r="N11" s="166"/>
      <c r="O11" s="165" t="s">
        <v>20</v>
      </c>
      <c r="P11" s="166"/>
      <c r="Q11" s="165" t="s">
        <v>21</v>
      </c>
      <c r="R11" s="166"/>
      <c r="S11" s="74" t="s">
        <v>9</v>
      </c>
    </row>
    <row r="12" spans="1:19" ht="9.75" customHeight="1" thickBot="1">
      <c r="A12" s="15"/>
      <c r="B12" s="16"/>
      <c r="C12" s="17"/>
      <c r="D12" s="75">
        <v>1</v>
      </c>
      <c r="E12" s="75"/>
      <c r="F12" s="75"/>
      <c r="G12" s="75">
        <v>2</v>
      </c>
      <c r="H12" s="75"/>
      <c r="I12" s="75"/>
      <c r="J12" s="75">
        <v>3</v>
      </c>
      <c r="K12" s="76"/>
      <c r="L12" s="77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120" t="s">
        <v>14</v>
      </c>
      <c r="B13" s="57" t="s">
        <v>177</v>
      </c>
      <c r="C13" s="58" t="s">
        <v>167</v>
      </c>
      <c r="D13" s="46">
        <v>5</v>
      </c>
      <c r="E13" s="48"/>
      <c r="F13" s="21">
        <v>21</v>
      </c>
      <c r="G13" s="46">
        <v>18</v>
      </c>
      <c r="H13" s="48"/>
      <c r="I13" s="21">
        <v>21</v>
      </c>
      <c r="J13" s="46"/>
      <c r="K13" s="48" t="s">
        <v>22</v>
      </c>
      <c r="L13" s="21"/>
      <c r="M13" s="51">
        <f aca="true" t="shared" si="0" ref="M13:M19">D13+G13+J13</f>
        <v>23</v>
      </c>
      <c r="N13" s="52">
        <f aca="true" t="shared" si="1" ref="N13:N19">F13+I13+L13</f>
        <v>42</v>
      </c>
      <c r="O13" s="25">
        <f aca="true" t="shared" si="2" ref="O13:O19">IF(D13&gt;F13,1,0)+IF(G13&gt;I13,1,0)+IF(J13&gt;L13,1,0)</f>
        <v>0</v>
      </c>
      <c r="P13" s="121">
        <f aca="true" t="shared" si="3" ref="P13:P19">IF(D13&lt;F13,1,0)+IF(G13&lt;I13,1,0)+IF(J13&lt;L13,1,0)</f>
        <v>2</v>
      </c>
      <c r="Q13" s="25">
        <f aca="true" t="shared" si="4" ref="Q13:Q19">IF(O13+P13&lt;2,0,IF(O13&gt;P13,1,0))</f>
        <v>0</v>
      </c>
      <c r="R13" s="121">
        <f aca="true" t="shared" si="5" ref="R13:R19">IF(O13+P13&lt;2,0,IF(O13&lt;P13,1,0))</f>
        <v>1</v>
      </c>
      <c r="S13" s="23"/>
    </row>
    <row r="14" spans="1:19" ht="30" customHeight="1">
      <c r="A14" s="73" t="s">
        <v>38</v>
      </c>
      <c r="B14" s="57" t="s">
        <v>178</v>
      </c>
      <c r="C14" s="58" t="s">
        <v>168</v>
      </c>
      <c r="D14" s="46">
        <v>21</v>
      </c>
      <c r="E14" s="46"/>
      <c r="F14" s="21">
        <v>14</v>
      </c>
      <c r="G14" s="46">
        <v>21</v>
      </c>
      <c r="H14" s="46"/>
      <c r="I14" s="21">
        <v>6</v>
      </c>
      <c r="J14" s="46"/>
      <c r="K14" s="46" t="s">
        <v>22</v>
      </c>
      <c r="L14" s="21"/>
      <c r="M14" s="51">
        <f t="shared" si="0"/>
        <v>42</v>
      </c>
      <c r="N14" s="52">
        <f t="shared" si="1"/>
        <v>20</v>
      </c>
      <c r="O14" s="123">
        <f t="shared" si="2"/>
        <v>2</v>
      </c>
      <c r="P14" s="124">
        <f t="shared" si="3"/>
        <v>0</v>
      </c>
      <c r="Q14" s="125">
        <f t="shared" si="4"/>
        <v>1</v>
      </c>
      <c r="R14" s="124">
        <f t="shared" si="5"/>
        <v>0</v>
      </c>
      <c r="S14" s="23"/>
    </row>
    <row r="15" spans="1:19" ht="30" customHeight="1">
      <c r="A15" s="73" t="s">
        <v>37</v>
      </c>
      <c r="B15" s="57" t="s">
        <v>142</v>
      </c>
      <c r="C15" s="58" t="s">
        <v>169</v>
      </c>
      <c r="D15" s="46">
        <v>18</v>
      </c>
      <c r="E15" s="46"/>
      <c r="F15" s="21">
        <v>21</v>
      </c>
      <c r="G15" s="46">
        <v>16</v>
      </c>
      <c r="H15" s="46"/>
      <c r="I15" s="21">
        <v>21</v>
      </c>
      <c r="J15" s="46"/>
      <c r="K15" s="46" t="s">
        <v>22</v>
      </c>
      <c r="L15" s="21"/>
      <c r="M15" s="51">
        <f t="shared" si="0"/>
        <v>34</v>
      </c>
      <c r="N15" s="52">
        <f t="shared" si="1"/>
        <v>42</v>
      </c>
      <c r="O15" s="123">
        <f t="shared" si="2"/>
        <v>0</v>
      </c>
      <c r="P15" s="124">
        <f t="shared" si="3"/>
        <v>2</v>
      </c>
      <c r="Q15" s="125">
        <f t="shared" si="4"/>
        <v>0</v>
      </c>
      <c r="R15" s="124">
        <f t="shared" si="5"/>
        <v>1</v>
      </c>
      <c r="S15" s="23"/>
    </row>
    <row r="16" spans="1:19" ht="30" customHeight="1">
      <c r="A16" s="73" t="s">
        <v>40</v>
      </c>
      <c r="B16" s="9" t="s">
        <v>127</v>
      </c>
      <c r="C16" s="9" t="s">
        <v>104</v>
      </c>
      <c r="D16" s="46">
        <v>21</v>
      </c>
      <c r="E16" s="46"/>
      <c r="F16" s="21">
        <v>18</v>
      </c>
      <c r="G16" s="46">
        <v>21</v>
      </c>
      <c r="H16" s="46"/>
      <c r="I16" s="21">
        <v>18</v>
      </c>
      <c r="J16" s="46"/>
      <c r="K16" s="46" t="s">
        <v>22</v>
      </c>
      <c r="L16" s="21"/>
      <c r="M16" s="51">
        <f t="shared" si="0"/>
        <v>42</v>
      </c>
      <c r="N16" s="52">
        <f t="shared" si="1"/>
        <v>36</v>
      </c>
      <c r="O16" s="123">
        <f t="shared" si="2"/>
        <v>2</v>
      </c>
      <c r="P16" s="124">
        <f t="shared" si="3"/>
        <v>0</v>
      </c>
      <c r="Q16" s="125">
        <f t="shared" si="4"/>
        <v>1</v>
      </c>
      <c r="R16" s="124">
        <f t="shared" si="5"/>
        <v>0</v>
      </c>
      <c r="S16" s="23"/>
    </row>
    <row r="17" spans="1:19" ht="30" customHeight="1">
      <c r="A17" s="73" t="s">
        <v>41</v>
      </c>
      <c r="B17" s="9" t="s">
        <v>124</v>
      </c>
      <c r="C17" s="9" t="s">
        <v>189</v>
      </c>
      <c r="D17" s="46">
        <v>21</v>
      </c>
      <c r="E17" s="46"/>
      <c r="F17" s="21">
        <v>15</v>
      </c>
      <c r="G17" s="46">
        <v>21</v>
      </c>
      <c r="H17" s="46"/>
      <c r="I17" s="21">
        <v>15</v>
      </c>
      <c r="J17" s="46"/>
      <c r="K17" s="46" t="s">
        <v>22</v>
      </c>
      <c r="L17" s="21"/>
      <c r="M17" s="51">
        <f t="shared" si="0"/>
        <v>42</v>
      </c>
      <c r="N17" s="52">
        <f t="shared" si="1"/>
        <v>30</v>
      </c>
      <c r="O17" s="123">
        <f t="shared" si="2"/>
        <v>2</v>
      </c>
      <c r="P17" s="124">
        <f t="shared" si="3"/>
        <v>0</v>
      </c>
      <c r="Q17" s="125">
        <f t="shared" si="4"/>
        <v>1</v>
      </c>
      <c r="R17" s="124">
        <f t="shared" si="5"/>
        <v>0</v>
      </c>
      <c r="S17" s="23"/>
    </row>
    <row r="18" spans="1:19" ht="30" customHeight="1">
      <c r="A18" s="73" t="s">
        <v>42</v>
      </c>
      <c r="B18" s="9" t="s">
        <v>179</v>
      </c>
      <c r="C18" s="9" t="s">
        <v>135</v>
      </c>
      <c r="D18" s="46">
        <v>12</v>
      </c>
      <c r="E18" s="46"/>
      <c r="F18" s="21">
        <v>21</v>
      </c>
      <c r="G18" s="46">
        <v>21</v>
      </c>
      <c r="H18" s="46"/>
      <c r="I18" s="21">
        <v>19</v>
      </c>
      <c r="J18" s="46">
        <v>16</v>
      </c>
      <c r="K18" s="46" t="s">
        <v>22</v>
      </c>
      <c r="L18" s="21">
        <v>21</v>
      </c>
      <c r="M18" s="51">
        <f t="shared" si="0"/>
        <v>49</v>
      </c>
      <c r="N18" s="52">
        <f t="shared" si="1"/>
        <v>61</v>
      </c>
      <c r="O18" s="123">
        <f t="shared" si="2"/>
        <v>1</v>
      </c>
      <c r="P18" s="124">
        <f t="shared" si="3"/>
        <v>2</v>
      </c>
      <c r="Q18" s="125">
        <f t="shared" si="4"/>
        <v>0</v>
      </c>
      <c r="R18" s="124">
        <f t="shared" si="5"/>
        <v>1</v>
      </c>
      <c r="S18" s="23"/>
    </row>
    <row r="19" spans="1:19" ht="30" customHeight="1" thickBot="1">
      <c r="A19" s="73" t="s">
        <v>43</v>
      </c>
      <c r="B19" s="59" t="s">
        <v>143</v>
      </c>
      <c r="C19" s="59" t="s">
        <v>136</v>
      </c>
      <c r="D19" s="47">
        <v>8</v>
      </c>
      <c r="E19" s="49"/>
      <c r="F19" s="24">
        <v>21</v>
      </c>
      <c r="G19" s="47">
        <v>5</v>
      </c>
      <c r="H19" s="49"/>
      <c r="I19" s="24">
        <v>21</v>
      </c>
      <c r="J19" s="47"/>
      <c r="K19" s="49" t="s">
        <v>22</v>
      </c>
      <c r="L19" s="24"/>
      <c r="M19" s="51">
        <f t="shared" si="0"/>
        <v>13</v>
      </c>
      <c r="N19" s="52">
        <f t="shared" si="1"/>
        <v>42</v>
      </c>
      <c r="O19" s="22">
        <f t="shared" si="2"/>
        <v>0</v>
      </c>
      <c r="P19" s="122">
        <f t="shared" si="3"/>
        <v>2</v>
      </c>
      <c r="Q19" s="22">
        <f t="shared" si="4"/>
        <v>0</v>
      </c>
      <c r="R19" s="122">
        <f t="shared" si="5"/>
        <v>1</v>
      </c>
      <c r="S19" s="26"/>
    </row>
    <row r="20" spans="1:19" ht="34.5" customHeight="1" thickBot="1">
      <c r="A20" s="50" t="s">
        <v>10</v>
      </c>
      <c r="B20" s="60" t="str">
        <f>C9</f>
        <v>JIŽNÍ MORAVA</v>
      </c>
      <c r="C20" s="30"/>
      <c r="D20" s="36"/>
      <c r="E20" s="36"/>
      <c r="F20" s="36"/>
      <c r="G20" s="36"/>
      <c r="H20" s="36"/>
      <c r="I20" s="36"/>
      <c r="J20" s="36"/>
      <c r="K20" s="36"/>
      <c r="L20" s="44"/>
      <c r="M20" s="53">
        <f aca="true" t="shared" si="6" ref="M20:R20">SUM(M13:M19)</f>
        <v>245</v>
      </c>
      <c r="N20" s="54">
        <f t="shared" si="6"/>
        <v>273</v>
      </c>
      <c r="O20" s="53">
        <f t="shared" si="6"/>
        <v>7</v>
      </c>
      <c r="P20" s="55">
        <f t="shared" si="6"/>
        <v>8</v>
      </c>
      <c r="Q20" s="53">
        <f t="shared" si="6"/>
        <v>3</v>
      </c>
      <c r="R20" s="54">
        <f t="shared" si="6"/>
        <v>4</v>
      </c>
      <c r="S20" s="1"/>
    </row>
    <row r="21" spans="4:19" ht="15"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8" t="s">
        <v>11</v>
      </c>
    </row>
    <row r="22" ht="12.75">
      <c r="A22" s="31" t="s">
        <v>12</v>
      </c>
    </row>
    <row r="23" ht="12.75"/>
    <row r="24" spans="1:2" ht="19.5" customHeight="1">
      <c r="A24" s="32" t="s">
        <v>13</v>
      </c>
      <c r="B24" s="3" t="s">
        <v>15</v>
      </c>
    </row>
    <row r="25" spans="1:2" ht="19.5" customHeight="1">
      <c r="A25" s="29"/>
      <c r="B25" s="3" t="s">
        <v>15</v>
      </c>
    </row>
    <row r="26" ht="12.75"/>
    <row r="27" spans="1:20" ht="12.75">
      <c r="A27" s="34" t="s">
        <v>16</v>
      </c>
      <c r="C27" s="33"/>
      <c r="D27" s="34" t="s">
        <v>17</v>
      </c>
      <c r="E27" s="34"/>
      <c r="F27" s="3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</row>
    <row r="28" spans="1:20" ht="12.75">
      <c r="A28" s="3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spans="1:20" ht="12.75">
      <c r="A29" s="3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spans="1:20" ht="12.75">
      <c r="A30" s="3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</row>
    <row r="31" spans="1:20" ht="12.75">
      <c r="A31" s="34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</row>
    <row r="32" spans="1:20" ht="12.75">
      <c r="A32" s="35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</row>
  </sheetData>
  <mergeCells count="6">
    <mergeCell ref="A6:S6"/>
    <mergeCell ref="M11:N11"/>
    <mergeCell ref="O11:P11"/>
    <mergeCell ref="Q11:R11"/>
    <mergeCell ref="D11:L11"/>
    <mergeCell ref="P10:S10"/>
  </mergeCells>
  <printOptions horizontalCentered="1"/>
  <pageMargins left="0" right="0" top="0.36" bottom="0.3937007874015748" header="0.24" footer="0.3937007874015748"/>
  <pageSetup fitToHeight="1" fitToWidth="1" horizontalDpi="600" verticalDpi="600" orientation="landscape" paperSize="9" scale="96" r:id="rId2"/>
  <headerFooter alignWithMargins="0">
    <oddFooter>&amp;L&amp;"Space Age,Tučné"&amp;12KADELDESIGN&amp;"Symbol,Obyčejné"&amp;XŇ&amp;"BrushScript BT,Obyčejné"&amp;X,&amp;"Space Age,Obyčejné"&amp;10&amp;D&amp;R&amp;"Arial CE,Tučné"Český badmintonový svaz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RV_v080518_ck.xls</dc:title>
  <dc:subject>BADMINTON</dc:subject>
  <dc:creator>Karel Kotyza </dc:creator>
  <cp:keywords/>
  <dc:description>Regionální výběry U13
17.-18.5.2008 - Český Krumlov</dc:description>
  <cp:lastModifiedBy>Radek Votava</cp:lastModifiedBy>
  <cp:lastPrinted>2008-05-18T13:34:24Z</cp:lastPrinted>
  <dcterms:created xsi:type="dcterms:W3CDTF">1996-11-18T12:18:44Z</dcterms:created>
  <dcterms:modified xsi:type="dcterms:W3CDTF">2008-05-18T13:36:46Z</dcterms:modified>
  <cp:category/>
  <cp:version/>
  <cp:contentType/>
  <cp:contentStatus/>
</cp:coreProperties>
</file>